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Income Statement" sheetId="1" r:id="rId1"/>
    <sheet name="Balance Sheet" sheetId="2" r:id="rId2"/>
    <sheet name="Notes" sheetId="3" r:id="rId3"/>
  </sheets>
  <definedNames>
    <definedName name="_xlnm.Print_Area" localSheetId="2">'Notes'!$A$1:$E$175</definedName>
  </definedNames>
  <calcPr fullCalcOnLoad="1"/>
</workbook>
</file>

<file path=xl/sharedStrings.xml><?xml version="1.0" encoding="utf-8"?>
<sst xmlns="http://schemas.openxmlformats.org/spreadsheetml/2006/main" count="259" uniqueCount="207">
  <si>
    <t>PSC INDUSTRIES BERHAD</t>
  </si>
  <si>
    <t>(Company No.: 11106-V)</t>
  </si>
  <si>
    <t>NOTES TO THE UNAUDITED FINANCIAL STATEMENTS</t>
  </si>
  <si>
    <t>FOR THE 3RD QUARTER ENDED 30TH SEPTEMBER 1999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</si>
  <si>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</si>
  <si>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</si>
  <si>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</si>
  <si>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statement.</t>
  </si>
  <si>
    <t>Exceptional Items</t>
  </si>
  <si>
    <t>There were no exceptional items for the financial period under review.</t>
  </si>
  <si>
    <t>Extraordinary Items</t>
  </si>
  <si>
    <t>There were no extraordinary items for the financial period under review.</t>
  </si>
  <si>
    <t>Taxation</t>
  </si>
  <si>
    <t>The Group tax charge for the financial period ended 30 September 1999 included an adjustment</t>
  </si>
  <si>
    <t>of tax overprovision of RM367,679 in respect of prior years.</t>
  </si>
  <si>
    <t>Pre-acquisition Profits / (Losses)</t>
  </si>
  <si>
    <t>There were no pre-acquisition profits or losses for the financial period under review.</t>
  </si>
  <si>
    <t>Profits / (Losses) on Sale of Investment and/or Properties</t>
  </si>
  <si>
    <t>There were no profits on sale of Investments and/or Properties for the current financial period ended</t>
  </si>
  <si>
    <t>30 September , 1999.</t>
  </si>
  <si>
    <t>Quoted Securities</t>
  </si>
  <si>
    <t>There were no purchase or disposal of quoted securities for the current financial period ended</t>
  </si>
  <si>
    <t>30 September 1999.</t>
  </si>
  <si>
    <t>Changes in the Composition of the Group</t>
  </si>
  <si>
    <t>There were no changes in the Composition of the Group for the current financial period ended</t>
  </si>
  <si>
    <t>Status of Corporate Proposals</t>
  </si>
  <si>
    <t xml:space="preserve">The proposal by Penang Shipbuilding and Construction Sdn Bhd, a wholly-owned subsidiary, to </t>
  </si>
  <si>
    <t>acquire additional ordinary shares in PSC Naval Dockyard Sdn Bhd from KUB Malaysia Berhad</t>
  </si>
  <si>
    <t>and Perusahaan Sadur Timah Malaysia Berhad is in the final stage of completion.</t>
  </si>
  <si>
    <t>Seasonal or Cyclical Factors</t>
  </si>
  <si>
    <t>The business operations of the Group for the current financial period ended 30 September 1999 were</t>
  </si>
  <si>
    <t>not materially affected by any seasonal or cyclical factors.</t>
  </si>
  <si>
    <t>Page 1</t>
  </si>
  <si>
    <t>Details of Issuances and Repayment of Debt</t>
  </si>
  <si>
    <t xml:space="preserve">There were no issuances and repayment of debts and equity securities, share buy-backs, </t>
  </si>
  <si>
    <t>share cancellations, shares held as treasury shares and resale of treasury shares during the</t>
  </si>
  <si>
    <t>current financial period ended 30 September 1999.</t>
  </si>
  <si>
    <t>Group Borrowings and Debt Securities</t>
  </si>
  <si>
    <t>Total Group Borrowings as at 30 September 1999 are as follows:-</t>
  </si>
  <si>
    <t>RM '000</t>
  </si>
  <si>
    <t>A) Long Term Borrowings:</t>
  </si>
  <si>
    <t xml:space="preserve">     Secured</t>
  </si>
  <si>
    <t xml:space="preserve">     Unsecured</t>
  </si>
  <si>
    <t>Sub - Total</t>
  </si>
  <si>
    <t>B) Short Term Borrowings:</t>
  </si>
  <si>
    <t>TOTAL</t>
  </si>
  <si>
    <t>Contingent Liabilities</t>
  </si>
  <si>
    <t>Contingent liabilities as at the date of this report are as follows:</t>
  </si>
  <si>
    <t>Guarantees to financial institution on behalf of third parties</t>
  </si>
  <si>
    <t>Freehold land of a subsidiary company pledged for the banking facilities</t>
  </si>
  <si>
    <t xml:space="preserve">  on behalf of Holding Company</t>
  </si>
  <si>
    <t xml:space="preserve">Shares in a subsidiary company pledged for the banking facilities on </t>
  </si>
  <si>
    <t xml:space="preserve">  behalf of Holding Company</t>
  </si>
  <si>
    <t>Off Balance Sheet Financial Instruments</t>
  </si>
  <si>
    <t>There were no material financial instruments with off balance sheet risk during the current financial</t>
  </si>
  <si>
    <t>period ended 30 September 1999.</t>
  </si>
  <si>
    <t>Material Litigation</t>
  </si>
  <si>
    <t>The Group is not engaged in any material litigation as at the date of this announcement.</t>
  </si>
  <si>
    <t>Page 2</t>
  </si>
  <si>
    <t>Segmental Reporting</t>
  </si>
  <si>
    <t>Turnover</t>
  </si>
  <si>
    <t>Profit</t>
  </si>
  <si>
    <t>Assets</t>
  </si>
  <si>
    <t>Before</t>
  </si>
  <si>
    <t>Employed</t>
  </si>
  <si>
    <t>Manufacturing</t>
  </si>
  <si>
    <t>Trading</t>
  </si>
  <si>
    <t>Shiprepair &amp; Shipping related activities</t>
  </si>
  <si>
    <t>Construction</t>
  </si>
  <si>
    <t>Investment Properties</t>
  </si>
  <si>
    <t>Others</t>
  </si>
  <si>
    <t>Material Changes</t>
  </si>
  <si>
    <t>Not applicable as there were no previous quarter reports.</t>
  </si>
  <si>
    <t>Review of Performance</t>
  </si>
  <si>
    <t>Not applicable as results for preceding year corresponding period were not available.</t>
  </si>
  <si>
    <t>Current Year Prospects</t>
  </si>
  <si>
    <t>Barring unforeseen circumstances, the Board of Directors is confident that the Group will achieve</t>
  </si>
  <si>
    <t>favourable results for the remaining quarter of the current financial year as the economy continues</t>
  </si>
  <si>
    <t>to improve.</t>
  </si>
  <si>
    <t>Variance of Actual Profit from Forecast Profit</t>
  </si>
  <si>
    <t>Not Applicable</t>
  </si>
  <si>
    <t>Dividend</t>
  </si>
  <si>
    <t xml:space="preserve">There was no dividend declared or recommended for the current financial period ended </t>
  </si>
  <si>
    <t>Year 2000 (Y2K) Compliance</t>
  </si>
  <si>
    <t>The Group does not expect uncertainties associated with the year 2000 millennium</t>
  </si>
  <si>
    <t>bug to adversely affect its business operations and services to its customers.</t>
  </si>
  <si>
    <t>Precautionary measure such as a contingency plans have been formulated to</t>
  </si>
  <si>
    <t>ensure minimal disruptions to the activities of the Group. All the critical operational</t>
  </si>
  <si>
    <t>system in the Group's businesses are year 2000 ready and compliant.</t>
  </si>
  <si>
    <t>R. RAJAKUMARAN A/L M. RAJADURAI (MAICSA 7003699)</t>
  </si>
  <si>
    <t>Company Secretary</t>
  </si>
  <si>
    <t>Kuala Lumpur</t>
  </si>
  <si>
    <t>Page 3</t>
  </si>
  <si>
    <t>CONSOLIDATED BALANCE SHEET</t>
  </si>
  <si>
    <t>(The figures have not been audited)</t>
  </si>
  <si>
    <t>AS AT</t>
  </si>
  <si>
    <t>END OF</t>
  </si>
  <si>
    <t>PRECEDING</t>
  </si>
  <si>
    <t>CURRENT</t>
  </si>
  <si>
    <t>FINANCIAL</t>
  </si>
  <si>
    <t>QUARTER</t>
  </si>
  <si>
    <t>YEAR END</t>
  </si>
  <si>
    <t>30/09/1999</t>
  </si>
  <si>
    <t>31/12/1998</t>
  </si>
  <si>
    <t>RM'000</t>
  </si>
  <si>
    <t>Fixed Assets</t>
  </si>
  <si>
    <t>Investment in Associated Companies</t>
  </si>
  <si>
    <t>Intangible Assets</t>
  </si>
  <si>
    <t>Investments</t>
  </si>
  <si>
    <t>Deferred Assets</t>
  </si>
  <si>
    <t>Deferred Expenditure</t>
  </si>
  <si>
    <t>Offshore Patrol Vessels Expenditure</t>
  </si>
  <si>
    <t>Goodwill On Consolidation</t>
  </si>
  <si>
    <t>Current Assets</t>
  </si>
  <si>
    <t>Contract Work-in-progress</t>
  </si>
  <si>
    <t>Stocks</t>
  </si>
  <si>
    <t>Trade Debtors</t>
  </si>
  <si>
    <t>Other Debtors and prepayments</t>
  </si>
  <si>
    <t>Deposits with Licensed Banks and other Corporation</t>
  </si>
  <si>
    <t>Cash and Bank Balances</t>
  </si>
  <si>
    <t>Current Liabilities</t>
  </si>
  <si>
    <t>Trade Creditors</t>
  </si>
  <si>
    <t>Other Creditors and Accrued liabilities</t>
  </si>
  <si>
    <t>Term Loans</t>
  </si>
  <si>
    <t>Other Bank Borrowings</t>
  </si>
  <si>
    <t>Proposed Dividend</t>
  </si>
  <si>
    <t>Net Current Assets / (Liabilities)</t>
  </si>
  <si>
    <t>Shareholders' Funds</t>
  </si>
  <si>
    <t>Share Capital</t>
  </si>
  <si>
    <t>Reserves</t>
  </si>
  <si>
    <t>Share Premium</t>
  </si>
  <si>
    <t>Revaluation Reserve</t>
  </si>
  <si>
    <t>Exchange Fluctuation Reserve</t>
  </si>
  <si>
    <t>Retained Profit</t>
  </si>
  <si>
    <t>Other Reserve</t>
  </si>
  <si>
    <t>Minority Interests</t>
  </si>
  <si>
    <t>Long Term Borrowings</t>
  </si>
  <si>
    <t>Other Long Term Liabilities</t>
  </si>
  <si>
    <t>Net tangible assets per share (sen)</t>
  </si>
  <si>
    <t>QUARTELY REPORT</t>
  </si>
  <si>
    <t>Quartely report on consolidated results for the financial quarter ended 30/09/1999.</t>
  </si>
  <si>
    <t>The figures have not been audited.</t>
  </si>
  <si>
    <t>CONSOLIDATED INCOME STATEMENT</t>
  </si>
  <si>
    <t>INDIVIDUAL PERIOD</t>
  </si>
  <si>
    <t>CUMULATIVE PERIOD</t>
  </si>
  <si>
    <t>PRECEDING YEAR</t>
  </si>
  <si>
    <t>YEAR</t>
  </si>
  <si>
    <t>CORRESPONDING</t>
  </si>
  <si>
    <t>30/09/1998</t>
  </si>
  <si>
    <t>(a)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</si>
  <si>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</si>
  <si>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</si>
  <si>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</si>
  <si>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</si>
  <si>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</si>
  <si>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</si>
  <si>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</si>
  <si>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</si>
  <si>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</si>
  <si>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</si>
  <si>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</si>
  <si>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</si>
  <si>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</si>
  <si>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</si>
  <si>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</si>
  <si>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</si>
  <si>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</si>
  <si>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</si>
  <si>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</si>
  <si>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</si>
  <si>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</si>
  <si>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</si>
  <si>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</si>
  <si>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</si>
  <si>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</si>
  <si>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</si>
  <si>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</si>
  <si>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</si>
  <si>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</si>
  <si>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</si>
  <si>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</si>
  <si>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</si>
  <si>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</si>
  <si>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</si>
  <si>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</si>
  <si>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</si>
  <si>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</si>
  <si>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</si>
  <si>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</si>
  <si>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</si>
  <si>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</si>
  <si>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</si>
  <si>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</si>
  <si>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</si>
  <si>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 xml:space="preserve">Basic (based on </t>
  </si>
  <si>
    <t>ordinary shares) (sen)</t>
  </si>
  <si>
    <t>Fully diluted (based on</t>
  </si>
  <si>
    <t>Dividend per share</t>
  </si>
  <si>
    <t>Dividend Description</t>
  </si>
  <si>
    <t>No interim dividend has been declared for the period under review.</t>
  </si>
  <si>
    <t>AS AT END OF CURRENT QUARTER</t>
  </si>
  <si>
    <t>AS AT PRECEDING FINANCIAL</t>
  </si>
  <si>
    <t>Net tangible assets per share (RM)</t>
  </si>
  <si>
    <t>(0.359)</t>
  </si>
  <si>
    <t>(0.488)</t>
  </si>
  <si>
    <t>Remark:</t>
  </si>
  <si>
    <t>Preceding year's results were left blank as they were previously not required to be announced.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</si>
</sst>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&quot;RM&quot;#,##0_);\(&quot;RM&quot;#,##0\)"/>
    <numFmt numFmtId="175" formatCode="&quot;RM&quot;#,##0_);[Red]\(&quot;RM&quot;#,##0\)"/>
    <numFmt numFmtId="176" formatCode="&quot;RM&quot;#,##0.00_);\(&quot;RM&quot;#,##0.00\)"/>
    <numFmt numFmtId="177" formatCode="&quot;RM&quot;#,##0.00_);[Red]\(&quot;RM&quot;#,##0.00\)"/>
    <numFmt numFmtId="178" formatCode="_(&quot;RM&quot;* #,##0_);_(&quot;RM&quot;* \(#,##0\);_(&quot;RM&quot;* &quot;-&quot;_);_(@_)"/>
    <numFmt numFmtId="179" formatCode="_(&quot;RM&quot;* #,##0.00_);_(&quot;RM&quot;* \(#,##0.00\);_(&quot;RM&quot;* &quot;-&quot;??_);_(@_)"/>
    <numFmt numFmtId="180" formatCode="_(&quot;RM&quot;* #,##0.0_);_(&quot;RM&quot;* \(#,##0.0\);_(&quot;RM&quot;* &quot;-&quot;_);_(@_)"/>
    <numFmt numFmtId="181" formatCode="_(&quot;RM&quot;* #,##0.00_);_(&quot;RM&quot;* \(#,##0.00\);_(&quot;RM&quot;* &quot;-&quot;_);_(@_)"/>
    <numFmt numFmtId="182" formatCode="_(* #,##0.0_);_(* \(#,##0.0\);_(* &quot;-&quot;_);_(@_)"/>
    <numFmt numFmtId="183" formatCode="_(* #,##0.00_);_(* \(#,##0.00\);_(* &quot;-&quot;_);_(@_)"/>
    <numFmt numFmtId="184" formatCode="_ * #,##0.000_ ;_ * \-#,##0.000_ ;_ * &quot;-&quot;??_ ;_ @_ "/>
    <numFmt numFmtId="185" formatCode="0.0"/>
    <numFmt numFmtId="186" formatCode="_(* #,##0.000_);_(* \(#,##0.000\);_(* &quot;-&quot;??_);_(@_)"/>
    <numFmt numFmtId="187" formatCode="0.0%"/>
    <numFmt numFmtId="188" formatCode="_ * #,##0.0_ ;_ * \-#,##0.0_ ;_ * &quot;-&quot;??_ ;_ @_ "/>
    <numFmt numFmtId="189" formatCode="_ * #,##0_ ;_ * \-#,##0_ ;_ * &quot;-&quot;??_ ;_ @_ "/>
    <numFmt numFmtId="190" formatCode="_(&quot;RM&quot;* #,##0.0_);_(&quot;RM&quot;* \(#,##0.0\);_(&quot;RM&quot;* &quot;-&quot;??_);_(@_)"/>
    <numFmt numFmtId="191" formatCode="_(&quot;RM&quot;* #,##0_);_(&quot;RM&quot;* \(#,##0\);_(&quot;RM&quot;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00000_);_(* \(#,##0.000000000\);_(* &quot;-&quot;??_);_(@_)"/>
    <numFmt numFmtId="198" formatCode="_(* #,##0.0000000000_);_(* \(#,##0.0000000000\);_(* &quot;-&quot;??_);_(@_)"/>
    <numFmt numFmtId="199" formatCode="_(* #,##0.00000000000_);_(* \(#,##0.00000000000\);_(* &quot;-&quot;??_);_(@_)"/>
    <numFmt numFmtId="200" formatCode="_(* #,##0.000000000000_);_(* \(#,##0.000000000000\);_(* &quot;-&quot;??_);_(@_)"/>
    <numFmt numFmtId="201" formatCode="0.000"/>
    <numFmt numFmtId="202" formatCode="0.0000"/>
    <numFmt numFmtId="203" formatCode="0.00000"/>
    <numFmt numFmtId="204" formatCode="#,##0.0_);[Red]\(#,##0.0\)"/>
    <numFmt numFmtId="205" formatCode="&quot;$&quot;#,##0\ ;\(&quot;$&quot;#,##0\)"/>
    <numFmt numFmtId="206" formatCode="&quot;$&quot;#,##0\ ;[Red]\(&quot;$&quot;#,##0\)"/>
    <numFmt numFmtId="207" formatCode="&quot;$&quot;#,##0.00\ ;\(&quot;$&quot;#,##0.00\)"/>
    <numFmt numFmtId="208" formatCode="&quot;$&quot;#,##0.00\ ;[Red]\(&quot;$&quot;#,##0.00\)"/>
    <numFmt numFmtId="209" formatCode="#\ ??"/>
    <numFmt numFmtId="210" formatCode="m/d"/>
    <numFmt numFmtId="211" formatCode="#,##0.0"/>
    <numFmt numFmtId="212" formatCode="0.000%"/>
    <numFmt numFmtId="213" formatCode="#,##0.000"/>
    <numFmt numFmtId="214" formatCode="#,##0.0000"/>
    <numFmt numFmtId="215" formatCode="#,##0.000_);[Red]\(#,##0.000\)"/>
    <numFmt numFmtId="216" formatCode="#,##0.0;[Red]\-#,##0.0"/>
    <numFmt numFmtId="217" formatCode="#,##0.000;[Red]\-#,##0.000"/>
    <numFmt numFmtId="218" formatCode="#,##0.0000;[Red]\-#,##0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8" fontId="1" fillId="0" borderId="0" xfId="15" applyNumberFormat="1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38" fontId="7" fillId="0" borderId="0" xfId="15" applyNumberFormat="1" applyFont="1" applyAlignment="1">
      <alignment/>
    </xf>
    <xf numFmtId="38" fontId="9" fillId="0" borderId="0" xfId="15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  <xf numFmtId="173" fontId="0" fillId="0" borderId="6" xfId="15" applyNumberFormat="1" applyFont="1" applyBorder="1" applyAlignment="1">
      <alignment horizontal="center"/>
    </xf>
    <xf numFmtId="173" fontId="2" fillId="0" borderId="6" xfId="15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3" fontId="1" fillId="0" borderId="9" xfId="15" applyNumberFormat="1" applyFont="1" applyBorder="1" applyAlignment="1">
      <alignment horizontal="center"/>
    </xf>
    <xf numFmtId="38" fontId="0" fillId="0" borderId="0" xfId="0" applyNumberFormat="1" applyFont="1" applyAlignment="1">
      <alignment/>
    </xf>
    <xf numFmtId="173" fontId="0" fillId="0" borderId="0" xfId="15" applyNumberFormat="1" applyFont="1" applyAlignment="1">
      <alignment/>
    </xf>
    <xf numFmtId="173" fontId="0" fillId="0" borderId="10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4" xfId="0" applyFon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2" fillId="0" borderId="6" xfId="0" applyFon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5" xfId="15" applyNumberFormat="1" applyBorder="1" applyAlignment="1">
      <alignment/>
    </xf>
    <xf numFmtId="0" fontId="1" fillId="0" borderId="17" xfId="0" applyFon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3" fontId="0" fillId="0" borderId="0" xfId="15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14" xfId="15" applyNumberFormat="1" applyBorder="1" applyAlignment="1">
      <alignment/>
    </xf>
    <xf numFmtId="173" fontId="1" fillId="0" borderId="20" xfId="15" applyNumberFormat="1" applyFont="1" applyBorder="1" applyAlignment="1">
      <alignment/>
    </xf>
    <xf numFmtId="173" fontId="0" fillId="0" borderId="10" xfId="15" applyNumberFormat="1" applyBorder="1" applyAlignment="1">
      <alignment/>
    </xf>
    <xf numFmtId="172" fontId="0" fillId="0" borderId="0" xfId="15" applyNumberFormat="1" applyAlignment="1">
      <alignment horizontal="center"/>
    </xf>
    <xf numFmtId="172" fontId="0" fillId="0" borderId="0" xfId="15" applyNumberFormat="1" applyAlignment="1">
      <alignment horizontal="right"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/>
    </xf>
    <xf numFmtId="173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73" fontId="0" fillId="0" borderId="6" xfId="15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43" fontId="0" fillId="0" borderId="18" xfId="15" applyBorder="1" applyAlignment="1">
      <alignment/>
    </xf>
    <xf numFmtId="0" fontId="0" fillId="0" borderId="14" xfId="0" applyBorder="1" applyAlignment="1">
      <alignment horizontal="center"/>
    </xf>
    <xf numFmtId="173" fontId="0" fillId="0" borderId="18" xfId="15" applyNumberFormat="1" applyBorder="1" applyAlignment="1">
      <alignment/>
    </xf>
    <xf numFmtId="173" fontId="0" fillId="0" borderId="14" xfId="15" applyNumberFormat="1" applyFont="1" applyBorder="1" applyAlignment="1">
      <alignment horizontal="center"/>
    </xf>
    <xf numFmtId="173" fontId="0" fillId="0" borderId="14" xfId="0" applyNumberFormat="1" applyBorder="1" applyAlignment="1">
      <alignment/>
    </xf>
    <xf numFmtId="43" fontId="0" fillId="0" borderId="14" xfId="15" applyBorder="1" applyAlignment="1">
      <alignment/>
    </xf>
    <xf numFmtId="43" fontId="0" fillId="0" borderId="6" xfId="15" applyBorder="1" applyAlignment="1">
      <alignment/>
    </xf>
    <xf numFmtId="189" fontId="0" fillId="0" borderId="6" xfId="0" applyNumberFormat="1" applyBorder="1" applyAlignment="1">
      <alignment/>
    </xf>
    <xf numFmtId="173" fontId="0" fillId="0" borderId="3" xfId="15" applyNumberFormat="1" applyBorder="1" applyAlignment="1">
      <alignment/>
    </xf>
    <xf numFmtId="0" fontId="0" fillId="0" borderId="13" xfId="0" applyBorder="1" applyAlignment="1">
      <alignment/>
    </xf>
    <xf numFmtId="173" fontId="0" fillId="0" borderId="0" xfId="15" applyNumberFormat="1" applyBorder="1" applyAlignment="1">
      <alignment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0" fillId="0" borderId="14" xfId="15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15" applyNumberFormat="1" applyFont="1" applyBorder="1" applyAlignment="1">
      <alignment horizontal="center"/>
    </xf>
    <xf numFmtId="49" fontId="0" fillId="0" borderId="19" xfId="15" applyNumberFormat="1" applyBorder="1" applyAlignment="1">
      <alignment horizontal="center"/>
    </xf>
    <xf numFmtId="49" fontId="0" fillId="0" borderId="21" xfId="15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7" xfId="15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4">
    <cellStyle name="Normal" xfId="0"/>
    <cellStyle name="Comma" xfId="15"/>
    <cellStyle name="Comma [0]" xfId="16"/>
    <cellStyle name="Comma [0]_hasnar" xfId="17"/>
    <cellStyle name="Comma [0]_MASTER1" xfId="18"/>
    <cellStyle name="Comma [0]_Sheet1 (2)" xfId="19"/>
    <cellStyle name="Comma_hasnar" xfId="20"/>
    <cellStyle name="Comma_MASTER1" xfId="21"/>
    <cellStyle name="Comma_psci30-6-99" xfId="22"/>
    <cellStyle name="Comma_PSCIBB" xfId="23"/>
    <cellStyle name="Comma_Sheet1 (2)" xfId="24"/>
    <cellStyle name="Comma0" xfId="25"/>
    <cellStyle name="Currency" xfId="26"/>
    <cellStyle name="Currency [0]" xfId="27"/>
    <cellStyle name="Currency [0]_hasnar" xfId="28"/>
    <cellStyle name="Currency [0]_MASTER1" xfId="29"/>
    <cellStyle name="Currency [0]_popeye" xfId="30"/>
    <cellStyle name="Currency [0]_Sheet1 (2)" xfId="31"/>
    <cellStyle name="Currency_hasnar" xfId="32"/>
    <cellStyle name="Currency_MASTER1" xfId="33"/>
    <cellStyle name="Currency_popeye" xfId="34"/>
    <cellStyle name="Currency_psci30-6-99" xfId="35"/>
    <cellStyle name="Currency_PSCIBB" xfId="36"/>
    <cellStyle name="Currency_Sheet1 (2)" xfId="37"/>
    <cellStyle name="Currency0" xfId="38"/>
    <cellStyle name="Date" xfId="39"/>
    <cellStyle name="Fixed" xfId="40"/>
    <cellStyle name="Heading 1" xfId="41"/>
    <cellStyle name="Heading 2" xfId="42"/>
    <cellStyle name="Normal_hasnar" xfId="43"/>
    <cellStyle name="Percent" xfId="44"/>
    <cellStyle name="Percent_psci30-6-99" xfId="45"/>
    <cellStyle name="Percent_PSCIBB" xfId="46"/>
    <cellStyle name="Total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="75" zoomScaleNormal="75" workbookViewId="0" topLeftCell="A1">
      <selection activeCell="F20" sqref="F20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3.8515625" style="0" customWidth="1"/>
    <col min="4" max="4" width="2.57421875" style="0" customWidth="1"/>
    <col min="5" max="5" width="35.28125" style="0" customWidth="1"/>
    <col min="6" max="6" width="20.28125" style="0" customWidth="1"/>
    <col min="7" max="7" width="0.13671875" style="0" customWidth="1"/>
    <col min="8" max="8" width="19.421875" style="0" customWidth="1"/>
    <col min="9" max="9" width="19.8515625" style="0" customWidth="1"/>
    <col min="10" max="10" width="0.13671875" style="0" customWidth="1"/>
    <col min="11" max="11" width="19.28125" style="0" customWidth="1"/>
  </cols>
  <sheetData>
    <row r="1" spans="1:11" ht="15.7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2.75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4" ht="15.75">
      <c r="A4" s="63" t="s">
        <v>139</v>
      </c>
    </row>
    <row r="6" ht="12.75">
      <c r="A6" s="66" t="s">
        <v>140</v>
      </c>
    </row>
    <row r="7" ht="12.75">
      <c r="A7" s="66" t="s">
        <v>141</v>
      </c>
    </row>
    <row r="9" ht="15.75">
      <c r="A9" s="63" t="s">
        <v>142</v>
      </c>
    </row>
    <row r="11" spans="2:11" ht="12.75">
      <c r="B11" s="67"/>
      <c r="C11" s="68"/>
      <c r="D11" s="68"/>
      <c r="E11" s="69"/>
      <c r="F11" s="109" t="s">
        <v>143</v>
      </c>
      <c r="G11" s="110"/>
      <c r="H11" s="111"/>
      <c r="I11" s="64" t="s">
        <v>144</v>
      </c>
      <c r="J11" s="65"/>
      <c r="K11" s="112"/>
    </row>
    <row r="12" spans="2:11" ht="12.75">
      <c r="B12" s="70"/>
      <c r="C12" s="71"/>
      <c r="D12" s="71"/>
      <c r="E12" s="71"/>
      <c r="F12" s="72" t="s">
        <v>98</v>
      </c>
      <c r="G12" s="52"/>
      <c r="H12" s="72" t="s">
        <v>145</v>
      </c>
      <c r="I12" s="72" t="s">
        <v>98</v>
      </c>
      <c r="K12" s="72" t="s">
        <v>145</v>
      </c>
    </row>
    <row r="13" spans="2:11" ht="12.75">
      <c r="B13" s="70"/>
      <c r="C13" s="71"/>
      <c r="D13" s="71"/>
      <c r="E13" s="71"/>
      <c r="F13" s="73" t="s">
        <v>146</v>
      </c>
      <c r="G13" s="52"/>
      <c r="H13" s="73" t="s">
        <v>147</v>
      </c>
      <c r="I13" s="73" t="s">
        <v>146</v>
      </c>
      <c r="K13" s="73" t="s">
        <v>147</v>
      </c>
    </row>
    <row r="14" spans="2:11" ht="12.75">
      <c r="B14" s="70"/>
      <c r="C14" s="71"/>
      <c r="D14" s="71"/>
      <c r="E14" s="71"/>
      <c r="F14" s="73" t="s">
        <v>102</v>
      </c>
      <c r="G14" s="52"/>
      <c r="H14" s="73" t="s">
        <v>148</v>
      </c>
      <c r="I14" s="73" t="s">
        <v>102</v>
      </c>
      <c r="J14" s="52"/>
      <c r="K14" s="73" t="s">
        <v>148</v>
      </c>
    </row>
    <row r="15" spans="2:11" ht="12.75">
      <c r="B15" s="74"/>
      <c r="C15" s="75"/>
      <c r="D15" s="75"/>
      <c r="E15" s="75"/>
      <c r="F15" s="76" t="s">
        <v>104</v>
      </c>
      <c r="G15" s="52"/>
      <c r="H15" s="76" t="s">
        <v>104</v>
      </c>
      <c r="I15" s="76" t="s">
        <v>104</v>
      </c>
      <c r="J15" s="52"/>
      <c r="K15" s="76" t="s">
        <v>104</v>
      </c>
    </row>
    <row r="16" spans="2:11" ht="12.75">
      <c r="B16" s="67"/>
      <c r="C16" s="68"/>
      <c r="D16" s="67"/>
      <c r="E16" s="68"/>
      <c r="F16" s="31"/>
      <c r="H16" s="31"/>
      <c r="I16" s="31"/>
      <c r="K16" s="31"/>
    </row>
    <row r="17" spans="2:11" ht="12.75">
      <c r="B17" s="70">
        <v>1</v>
      </c>
      <c r="C17" s="71" t="s">
        <v>149</v>
      </c>
      <c r="D17" s="70" t="s">
        <v>60</v>
      </c>
      <c r="E17" s="71"/>
      <c r="F17" s="77">
        <f>I17-213029</f>
        <v>166556</v>
      </c>
      <c r="H17" s="78"/>
      <c r="I17" s="46">
        <v>379585</v>
      </c>
      <c r="K17" s="79"/>
    </row>
    <row r="18" spans="2:11" ht="12.75">
      <c r="B18" s="74"/>
      <c r="C18" s="75"/>
      <c r="D18" s="74"/>
      <c r="E18" s="75"/>
      <c r="F18" s="38"/>
      <c r="G18" s="75"/>
      <c r="H18" s="38"/>
      <c r="I18" s="57"/>
      <c r="J18" s="75"/>
      <c r="K18" s="57"/>
    </row>
    <row r="19" spans="2:11" ht="12.75">
      <c r="B19" s="80"/>
      <c r="C19" s="81" t="s">
        <v>150</v>
      </c>
      <c r="D19" s="80" t="s">
        <v>151</v>
      </c>
      <c r="E19" s="81"/>
      <c r="F19" s="82">
        <v>0</v>
      </c>
      <c r="G19" s="81"/>
      <c r="H19" s="83"/>
      <c r="I19" s="84">
        <v>0</v>
      </c>
      <c r="J19" s="81"/>
      <c r="K19" s="85"/>
    </row>
    <row r="20" spans="2:11" ht="12.75">
      <c r="B20" s="70"/>
      <c r="C20" s="71"/>
      <c r="D20" s="70"/>
      <c r="E20" s="71"/>
      <c r="F20" s="34"/>
      <c r="H20" s="34"/>
      <c r="I20" s="46"/>
      <c r="K20" s="46"/>
    </row>
    <row r="21" spans="2:11" ht="12.75">
      <c r="B21" s="74"/>
      <c r="C21" s="75" t="s">
        <v>152</v>
      </c>
      <c r="D21" s="74" t="s">
        <v>153</v>
      </c>
      <c r="E21" s="75"/>
      <c r="F21" s="86">
        <f>I21-11065</f>
        <v>8636</v>
      </c>
      <c r="G21" s="75"/>
      <c r="H21" s="83"/>
      <c r="I21" s="57">
        <v>19701</v>
      </c>
      <c r="J21" s="75"/>
      <c r="K21" s="85"/>
    </row>
    <row r="22" spans="2:11" ht="12.75">
      <c r="B22" s="70"/>
      <c r="C22" s="71"/>
      <c r="D22" s="70"/>
      <c r="E22" s="71"/>
      <c r="F22" s="34"/>
      <c r="H22" s="34"/>
      <c r="I22" s="46"/>
      <c r="K22" s="46"/>
    </row>
    <row r="23" spans="2:11" ht="12.75">
      <c r="B23" s="70">
        <v>2</v>
      </c>
      <c r="C23" s="71" t="s">
        <v>149</v>
      </c>
      <c r="D23" s="70" t="s">
        <v>154</v>
      </c>
      <c r="E23" s="71"/>
      <c r="F23" s="34"/>
      <c r="H23" s="34"/>
      <c r="I23" s="46"/>
      <c r="K23" s="46"/>
    </row>
    <row r="24" spans="2:11" ht="12.75">
      <c r="B24" s="70"/>
      <c r="C24" s="71"/>
      <c r="D24" s="70" t="s">
        <v>155</v>
      </c>
      <c r="E24" s="71"/>
      <c r="F24" s="34"/>
      <c r="H24" s="34"/>
      <c r="I24" s="46"/>
      <c r="K24" s="46"/>
    </row>
    <row r="25" spans="2:11" ht="12.75">
      <c r="B25" s="70"/>
      <c r="C25" s="71"/>
      <c r="D25" s="70" t="s">
        <v>156</v>
      </c>
      <c r="E25" s="71"/>
      <c r="F25" s="34"/>
      <c r="H25" s="34"/>
      <c r="I25" s="46"/>
      <c r="K25" s="46"/>
    </row>
    <row r="26" spans="2:11" ht="12.75">
      <c r="B26" s="74"/>
      <c r="C26" s="75"/>
      <c r="D26" s="74" t="s">
        <v>157</v>
      </c>
      <c r="E26" s="75"/>
      <c r="F26" s="57">
        <f>F38+F32+F30+F28</f>
        <v>40239</v>
      </c>
      <c r="G26" s="75"/>
      <c r="H26" s="83"/>
      <c r="I26" s="57">
        <f>I38+I32+I30+I28</f>
        <v>88656</v>
      </c>
      <c r="J26" s="75"/>
      <c r="K26" s="85"/>
    </row>
    <row r="27" spans="2:11" ht="12.75">
      <c r="B27" s="70"/>
      <c r="C27" s="71"/>
      <c r="D27" s="70"/>
      <c r="E27" s="71"/>
      <c r="F27" s="34"/>
      <c r="H27" s="34"/>
      <c r="I27" s="46"/>
      <c r="K27" s="46"/>
    </row>
    <row r="28" spans="2:11" ht="12.75">
      <c r="B28" s="74"/>
      <c r="C28" s="75" t="s">
        <v>150</v>
      </c>
      <c r="D28" s="74" t="s">
        <v>158</v>
      </c>
      <c r="E28" s="75"/>
      <c r="F28" s="86">
        <f>I28-20074</f>
        <v>10795</v>
      </c>
      <c r="G28" s="75"/>
      <c r="H28" s="83"/>
      <c r="I28" s="57">
        <v>30869</v>
      </c>
      <c r="J28" s="75"/>
      <c r="K28" s="85"/>
    </row>
    <row r="29" spans="2:11" ht="12.75">
      <c r="B29" s="70"/>
      <c r="C29" s="71"/>
      <c r="D29" s="70"/>
      <c r="E29" s="71"/>
      <c r="F29" s="34"/>
      <c r="H29" s="34"/>
      <c r="I29" s="46"/>
      <c r="K29" s="46"/>
    </row>
    <row r="30" spans="2:11" ht="12.75">
      <c r="B30" s="74"/>
      <c r="C30" s="75" t="s">
        <v>152</v>
      </c>
      <c r="D30" s="74" t="s">
        <v>159</v>
      </c>
      <c r="E30" s="75"/>
      <c r="F30" s="86">
        <f>I30-7317</f>
        <v>4123</v>
      </c>
      <c r="G30" s="75"/>
      <c r="H30" s="83"/>
      <c r="I30" s="57">
        <v>11440</v>
      </c>
      <c r="J30" s="75"/>
      <c r="K30" s="85"/>
    </row>
    <row r="31" spans="2:11" ht="12.75">
      <c r="B31" s="70"/>
      <c r="C31" s="71"/>
      <c r="D31" s="70"/>
      <c r="E31" s="71"/>
      <c r="F31" s="34"/>
      <c r="H31" s="34"/>
      <c r="I31" s="46"/>
      <c r="K31" s="46"/>
    </row>
    <row r="32" spans="2:11" ht="12.75">
      <c r="B32" s="74"/>
      <c r="C32" s="75" t="s">
        <v>160</v>
      </c>
      <c r="D32" s="74" t="s">
        <v>161</v>
      </c>
      <c r="E32" s="75"/>
      <c r="F32" s="87">
        <v>0</v>
      </c>
      <c r="G32" s="75"/>
      <c r="H32" s="83"/>
      <c r="I32" s="57">
        <v>0</v>
      </c>
      <c r="J32" s="75"/>
      <c r="K32" s="85"/>
    </row>
    <row r="33" spans="2:11" ht="12.75">
      <c r="B33" s="70"/>
      <c r="C33" s="71"/>
      <c r="D33" s="70"/>
      <c r="E33" s="71"/>
      <c r="F33" s="34"/>
      <c r="H33" s="34"/>
      <c r="I33" s="46"/>
      <c r="K33" s="46"/>
    </row>
    <row r="34" spans="2:11" ht="12.75">
      <c r="B34" s="70"/>
      <c r="C34" s="71" t="s">
        <v>162</v>
      </c>
      <c r="D34" s="70" t="s">
        <v>163</v>
      </c>
      <c r="E34" s="71"/>
      <c r="F34" s="34"/>
      <c r="H34" s="34"/>
      <c r="I34" s="46"/>
      <c r="K34" s="46"/>
    </row>
    <row r="35" spans="2:11" ht="12.75">
      <c r="B35" s="70"/>
      <c r="C35" s="71"/>
      <c r="D35" s="70" t="s">
        <v>155</v>
      </c>
      <c r="E35" s="71"/>
      <c r="F35" s="34"/>
      <c r="H35" s="34"/>
      <c r="I35" s="46"/>
      <c r="K35" s="46"/>
    </row>
    <row r="36" spans="2:11" ht="12.75">
      <c r="B36" s="70"/>
      <c r="C36" s="71"/>
      <c r="D36" s="70" t="s">
        <v>164</v>
      </c>
      <c r="E36" s="71"/>
      <c r="F36" s="34"/>
      <c r="H36" s="34"/>
      <c r="I36" s="46"/>
      <c r="K36" s="46"/>
    </row>
    <row r="37" spans="2:11" ht="12.75">
      <c r="B37" s="70"/>
      <c r="C37" s="71"/>
      <c r="D37" s="70" t="s">
        <v>165</v>
      </c>
      <c r="E37" s="71"/>
      <c r="F37" s="34"/>
      <c r="H37" s="34"/>
      <c r="I37" s="46"/>
      <c r="K37" s="46"/>
    </row>
    <row r="38" spans="2:11" ht="12.75">
      <c r="B38" s="74"/>
      <c r="C38" s="75"/>
      <c r="D38" s="74" t="s">
        <v>166</v>
      </c>
      <c r="E38" s="75"/>
      <c r="F38" s="57">
        <f>F44+F41</f>
        <v>25321</v>
      </c>
      <c r="G38" s="75"/>
      <c r="H38" s="83"/>
      <c r="I38" s="57">
        <f>I44+I41</f>
        <v>46347</v>
      </c>
      <c r="J38" s="75"/>
      <c r="K38" s="85"/>
    </row>
    <row r="39" spans="2:11" ht="12.75">
      <c r="B39" s="70"/>
      <c r="C39" s="71"/>
      <c r="D39" s="70"/>
      <c r="E39" s="71"/>
      <c r="F39" s="34"/>
      <c r="H39" s="34"/>
      <c r="I39" s="46"/>
      <c r="K39" s="46"/>
    </row>
    <row r="40" spans="2:11" ht="12.75">
      <c r="B40" s="70"/>
      <c r="C40" s="71" t="s">
        <v>167</v>
      </c>
      <c r="D40" s="70" t="s">
        <v>168</v>
      </c>
      <c r="E40" s="71"/>
      <c r="F40" s="34"/>
      <c r="H40" s="34"/>
      <c r="I40" s="46"/>
      <c r="K40" s="46"/>
    </row>
    <row r="41" spans="2:11" ht="12.75">
      <c r="B41" s="70"/>
      <c r="C41" s="71"/>
      <c r="D41" s="70" t="s">
        <v>169</v>
      </c>
      <c r="E41" s="71"/>
      <c r="F41" s="88">
        <v>0</v>
      </c>
      <c r="H41" s="78"/>
      <c r="I41" s="46">
        <v>0</v>
      </c>
      <c r="K41" s="46"/>
    </row>
    <row r="42" spans="2:11" ht="12.75">
      <c r="B42" s="70"/>
      <c r="C42" s="71"/>
      <c r="D42" s="70"/>
      <c r="E42" s="71"/>
      <c r="F42" s="34"/>
      <c r="H42" s="34"/>
      <c r="I42" s="46"/>
      <c r="K42" s="46"/>
    </row>
    <row r="43" spans="2:11" ht="12.75">
      <c r="B43" s="70"/>
      <c r="C43" s="71" t="s">
        <v>170</v>
      </c>
      <c r="D43" s="70" t="s">
        <v>171</v>
      </c>
      <c r="E43" s="71"/>
      <c r="F43" s="34"/>
      <c r="H43" s="34"/>
      <c r="I43" s="46"/>
      <c r="K43" s="46"/>
    </row>
    <row r="44" spans="2:11" ht="12.75">
      <c r="B44" s="74"/>
      <c r="C44" s="75"/>
      <c r="D44" s="74" t="s">
        <v>172</v>
      </c>
      <c r="E44" s="75"/>
      <c r="F44" s="57">
        <f>F49+F46</f>
        <v>25321</v>
      </c>
      <c r="G44" s="75"/>
      <c r="H44" s="83"/>
      <c r="I44" s="57">
        <f>I49-I46</f>
        <v>46347</v>
      </c>
      <c r="J44" s="75"/>
      <c r="K44" s="85"/>
    </row>
    <row r="45" spans="2:11" ht="12.75">
      <c r="B45" s="70"/>
      <c r="C45" s="71"/>
      <c r="D45" s="70"/>
      <c r="E45" s="71"/>
      <c r="F45" s="34"/>
      <c r="H45" s="34"/>
      <c r="I45" s="46"/>
      <c r="K45" s="46"/>
    </row>
    <row r="46" spans="2:11" ht="12.75">
      <c r="B46" s="74"/>
      <c r="C46" s="75" t="s">
        <v>173</v>
      </c>
      <c r="D46" s="74" t="s">
        <v>12</v>
      </c>
      <c r="E46" s="75"/>
      <c r="F46" s="57">
        <v>368</v>
      </c>
      <c r="G46" s="75"/>
      <c r="H46" s="83"/>
      <c r="I46" s="57">
        <v>368</v>
      </c>
      <c r="J46" s="75"/>
      <c r="K46" s="85"/>
    </row>
    <row r="47" spans="2:11" ht="12.75">
      <c r="B47" s="70"/>
      <c r="C47" s="71"/>
      <c r="D47" s="70"/>
      <c r="E47" s="71"/>
      <c r="F47" s="34"/>
      <c r="H47" s="34"/>
      <c r="I47" s="46"/>
      <c r="K47" s="46"/>
    </row>
    <row r="48" spans="2:11" ht="12.75">
      <c r="B48" s="70"/>
      <c r="C48" s="71" t="s">
        <v>174</v>
      </c>
      <c r="D48" s="70" t="s">
        <v>174</v>
      </c>
      <c r="E48" s="71" t="s">
        <v>175</v>
      </c>
      <c r="F48" s="34"/>
      <c r="H48" s="34"/>
      <c r="I48" s="46"/>
      <c r="K48" s="46"/>
    </row>
    <row r="49" spans="2:11" ht="12.75">
      <c r="B49" s="74"/>
      <c r="C49" s="75"/>
      <c r="D49" s="74"/>
      <c r="E49" s="75" t="s">
        <v>176</v>
      </c>
      <c r="F49" s="86">
        <f>I49-21762</f>
        <v>24953</v>
      </c>
      <c r="G49" s="75"/>
      <c r="H49" s="83"/>
      <c r="I49" s="57">
        <v>46715</v>
      </c>
      <c r="J49" s="75"/>
      <c r="K49" s="85"/>
    </row>
    <row r="50" spans="2:11" ht="12.75">
      <c r="B50" s="70"/>
      <c r="C50" s="71"/>
      <c r="D50" s="70"/>
      <c r="E50" s="71"/>
      <c r="F50" s="34"/>
      <c r="H50" s="34"/>
      <c r="I50" s="46"/>
      <c r="K50" s="46"/>
    </row>
    <row r="51" spans="2:11" ht="12.75">
      <c r="B51" s="74"/>
      <c r="C51" s="75"/>
      <c r="D51" s="74" t="s">
        <v>177</v>
      </c>
      <c r="E51" s="75" t="s">
        <v>178</v>
      </c>
      <c r="F51" s="86">
        <f>I51-12759</f>
        <v>18849</v>
      </c>
      <c r="G51" s="75"/>
      <c r="H51" s="83"/>
      <c r="I51" s="57">
        <v>31608</v>
      </c>
      <c r="J51" s="75"/>
      <c r="K51" s="85"/>
    </row>
    <row r="52" spans="2:11" ht="12.75">
      <c r="B52" s="70"/>
      <c r="C52" s="71"/>
      <c r="D52" s="70"/>
      <c r="E52" s="71"/>
      <c r="F52" s="34"/>
      <c r="H52" s="34"/>
      <c r="I52" s="46"/>
      <c r="K52" s="46"/>
    </row>
    <row r="53" spans="2:11" ht="12.75">
      <c r="B53" s="70"/>
      <c r="C53" s="71" t="s">
        <v>179</v>
      </c>
      <c r="D53" s="70" t="s">
        <v>180</v>
      </c>
      <c r="E53" s="71"/>
      <c r="F53" s="34"/>
      <c r="H53" s="34"/>
      <c r="I53" s="46"/>
      <c r="K53" s="46"/>
    </row>
    <row r="54" spans="2:11" ht="12.75">
      <c r="B54" s="74"/>
      <c r="C54" s="75"/>
      <c r="D54" s="74" t="s">
        <v>181</v>
      </c>
      <c r="E54" s="75"/>
      <c r="F54" s="86">
        <f>F49-F51</f>
        <v>6104</v>
      </c>
      <c r="G54" s="75"/>
      <c r="H54" s="83"/>
      <c r="I54" s="57">
        <f>I49-I51</f>
        <v>15107</v>
      </c>
      <c r="J54" s="75"/>
      <c r="K54" s="85"/>
    </row>
    <row r="55" spans="2:11" ht="12.75">
      <c r="B55" s="70"/>
      <c r="C55" s="71"/>
      <c r="D55" s="70"/>
      <c r="E55" s="71"/>
      <c r="F55" s="34"/>
      <c r="H55" s="34"/>
      <c r="I55" s="46"/>
      <c r="K55" s="46"/>
    </row>
    <row r="56" spans="2:11" ht="12.75">
      <c r="B56" s="74"/>
      <c r="C56" s="75" t="s">
        <v>182</v>
      </c>
      <c r="D56" s="74" t="s">
        <v>174</v>
      </c>
      <c r="E56" s="75" t="s">
        <v>183</v>
      </c>
      <c r="F56" s="87">
        <v>0</v>
      </c>
      <c r="G56" s="75"/>
      <c r="H56" s="83"/>
      <c r="I56" s="57">
        <v>0</v>
      </c>
      <c r="J56" s="75"/>
      <c r="K56" s="85"/>
    </row>
    <row r="57" spans="2:11" ht="12.75">
      <c r="B57" s="80"/>
      <c r="C57" s="81"/>
      <c r="D57" s="80" t="s">
        <v>177</v>
      </c>
      <c r="E57" s="81" t="s">
        <v>178</v>
      </c>
      <c r="F57" s="82">
        <v>0</v>
      </c>
      <c r="G57" s="81"/>
      <c r="H57" s="83"/>
      <c r="I57" s="84">
        <v>0</v>
      </c>
      <c r="J57" s="81"/>
      <c r="K57" s="85"/>
    </row>
    <row r="58" spans="2:11" ht="12.75">
      <c r="B58" s="70"/>
      <c r="C58" s="71"/>
      <c r="D58" s="70" t="s">
        <v>184</v>
      </c>
      <c r="E58" s="71" t="s">
        <v>185</v>
      </c>
      <c r="F58" s="34"/>
      <c r="H58" s="34"/>
      <c r="I58" s="46"/>
      <c r="K58" s="46"/>
    </row>
    <row r="59" spans="2:11" ht="12.75">
      <c r="B59" s="74"/>
      <c r="C59" s="75"/>
      <c r="D59" s="74"/>
      <c r="E59" s="75" t="s">
        <v>186</v>
      </c>
      <c r="F59" s="87">
        <v>0</v>
      </c>
      <c r="G59" s="75"/>
      <c r="H59" s="83"/>
      <c r="I59" s="57">
        <v>0</v>
      </c>
      <c r="J59" s="75"/>
      <c r="K59" s="85"/>
    </row>
    <row r="60" spans="2:11" ht="12.75">
      <c r="B60" s="70"/>
      <c r="C60" s="71"/>
      <c r="D60" s="70"/>
      <c r="E60" s="71"/>
      <c r="F60" s="34"/>
      <c r="H60" s="34"/>
      <c r="I60" s="46"/>
      <c r="K60" s="46"/>
    </row>
    <row r="61" spans="2:11" ht="12.75">
      <c r="B61" s="70"/>
      <c r="C61" s="71" t="s">
        <v>187</v>
      </c>
      <c r="D61" s="70" t="s">
        <v>188</v>
      </c>
      <c r="E61" s="71"/>
      <c r="F61" s="34"/>
      <c r="H61" s="34"/>
      <c r="I61" s="46"/>
      <c r="K61" s="46"/>
    </row>
    <row r="62" spans="2:11" ht="12.75">
      <c r="B62" s="70"/>
      <c r="C62" s="71"/>
      <c r="D62" s="70" t="s">
        <v>189</v>
      </c>
      <c r="E62" s="71"/>
      <c r="F62" s="34"/>
      <c r="H62" s="34"/>
      <c r="I62" s="46"/>
      <c r="K62" s="46"/>
    </row>
    <row r="63" spans="2:11" ht="12.75">
      <c r="B63" s="70"/>
      <c r="C63" s="71"/>
      <c r="D63" s="70" t="s">
        <v>190</v>
      </c>
      <c r="E63" s="71"/>
      <c r="F63" s="89">
        <f>F54-F56-F57-F59</f>
        <v>6104</v>
      </c>
      <c r="H63" s="78"/>
      <c r="I63" s="46">
        <f>I54-I56-I57-I59</f>
        <v>15107</v>
      </c>
      <c r="K63" s="85"/>
    </row>
    <row r="64" spans="2:11" ht="12.75">
      <c r="B64" s="67"/>
      <c r="C64" s="68"/>
      <c r="D64" s="67"/>
      <c r="E64" s="68"/>
      <c r="F64" s="68"/>
      <c r="G64" s="68"/>
      <c r="H64" s="68"/>
      <c r="I64" s="90"/>
      <c r="J64" s="68"/>
      <c r="K64" s="91"/>
    </row>
    <row r="65" spans="2:11" ht="12.75">
      <c r="B65" s="70">
        <v>3</v>
      </c>
      <c r="C65" s="71" t="s">
        <v>149</v>
      </c>
      <c r="D65" s="70" t="s">
        <v>191</v>
      </c>
      <c r="E65" s="71"/>
      <c r="F65" s="71"/>
      <c r="G65" s="71"/>
      <c r="H65" s="71"/>
      <c r="I65" s="92"/>
      <c r="J65" s="71"/>
      <c r="K65" s="91"/>
    </row>
    <row r="66" spans="2:11" ht="12.75">
      <c r="B66" s="70"/>
      <c r="C66" s="71"/>
      <c r="D66" s="70" t="s">
        <v>192</v>
      </c>
      <c r="E66" s="71"/>
      <c r="F66" s="71"/>
      <c r="G66" s="71"/>
      <c r="H66" s="71"/>
      <c r="I66" s="92"/>
      <c r="J66" s="71"/>
      <c r="K66" s="91"/>
    </row>
    <row r="67" spans="2:11" ht="12.75">
      <c r="B67" s="74"/>
      <c r="C67" s="75"/>
      <c r="D67" s="74" t="s">
        <v>193</v>
      </c>
      <c r="E67" s="75"/>
      <c r="F67" s="75"/>
      <c r="G67" s="75"/>
      <c r="H67" s="75"/>
      <c r="I67" s="59"/>
      <c r="J67" s="75"/>
      <c r="K67" s="93"/>
    </row>
    <row r="68" spans="2:11" ht="12.75">
      <c r="B68" s="67"/>
      <c r="C68" s="68"/>
      <c r="D68" s="67"/>
      <c r="E68" s="68"/>
      <c r="F68" s="31"/>
      <c r="G68" s="68"/>
      <c r="H68" s="31"/>
      <c r="I68" s="43"/>
      <c r="J68" s="68"/>
      <c r="K68" s="31"/>
    </row>
    <row r="69" spans="2:11" ht="12.75">
      <c r="B69" s="70"/>
      <c r="C69" s="71"/>
      <c r="D69" s="70" t="s">
        <v>174</v>
      </c>
      <c r="E69" s="71" t="s">
        <v>194</v>
      </c>
      <c r="F69" s="34"/>
      <c r="G69" s="71"/>
      <c r="H69" s="34"/>
      <c r="I69" s="46"/>
      <c r="J69" s="71"/>
      <c r="K69" s="34"/>
    </row>
    <row r="70" spans="2:11" ht="12.75">
      <c r="B70" s="74"/>
      <c r="C70" s="75"/>
      <c r="D70" s="74"/>
      <c r="E70" s="75" t="s">
        <v>195</v>
      </c>
      <c r="F70" s="94">
        <v>7.7</v>
      </c>
      <c r="G70" s="95"/>
      <c r="H70" s="78"/>
      <c r="I70" s="96">
        <v>19.1</v>
      </c>
      <c r="J70" s="75"/>
      <c r="K70" s="85"/>
    </row>
    <row r="71" spans="2:11" ht="12.75">
      <c r="B71" s="67"/>
      <c r="C71" s="68"/>
      <c r="D71" s="67"/>
      <c r="E71" s="68"/>
      <c r="F71" s="31"/>
      <c r="G71" s="68"/>
      <c r="H71" s="31"/>
      <c r="I71" s="43"/>
      <c r="J71" s="68"/>
      <c r="K71" s="34"/>
    </row>
    <row r="72" spans="2:11" ht="12.75">
      <c r="B72" s="70"/>
      <c r="C72" s="71"/>
      <c r="D72" s="70" t="s">
        <v>177</v>
      </c>
      <c r="E72" s="71" t="s">
        <v>196</v>
      </c>
      <c r="F72" s="34"/>
      <c r="G72" s="71"/>
      <c r="H72" s="34"/>
      <c r="I72" s="46"/>
      <c r="J72" s="71"/>
      <c r="K72" s="34"/>
    </row>
    <row r="73" spans="2:11" ht="12.75">
      <c r="B73" s="74"/>
      <c r="C73" s="75"/>
      <c r="D73" s="74"/>
      <c r="E73" s="75" t="s">
        <v>195</v>
      </c>
      <c r="F73" s="38"/>
      <c r="G73" s="75"/>
      <c r="H73" s="38"/>
      <c r="I73" s="57"/>
      <c r="J73" s="75"/>
      <c r="K73" s="38"/>
    </row>
    <row r="74" spans="2:11" ht="12.75">
      <c r="B74" s="67"/>
      <c r="C74" s="68"/>
      <c r="D74" s="67"/>
      <c r="E74" s="68"/>
      <c r="F74" s="31"/>
      <c r="G74" s="68"/>
      <c r="H74" s="31"/>
      <c r="I74" s="43"/>
      <c r="J74" s="68"/>
      <c r="K74" s="31"/>
    </row>
    <row r="75" spans="2:11" ht="12.75">
      <c r="B75" s="70">
        <v>4</v>
      </c>
      <c r="C75" s="71" t="s">
        <v>149</v>
      </c>
      <c r="D75" s="70" t="s">
        <v>197</v>
      </c>
      <c r="E75" s="71"/>
      <c r="F75" s="88">
        <v>0</v>
      </c>
      <c r="G75" s="71"/>
      <c r="H75" s="78"/>
      <c r="I75" s="46">
        <v>0</v>
      </c>
      <c r="J75" s="71"/>
      <c r="K75" s="79"/>
    </row>
    <row r="76" spans="2:11" ht="12.75">
      <c r="B76" s="70"/>
      <c r="C76" s="71"/>
      <c r="D76" s="70"/>
      <c r="E76" s="71"/>
      <c r="F76" s="34"/>
      <c r="G76" s="71"/>
      <c r="H76" s="34"/>
      <c r="I76" s="46"/>
      <c r="J76" s="71"/>
      <c r="K76" s="34"/>
    </row>
    <row r="77" spans="2:11" ht="12.75">
      <c r="B77" s="74"/>
      <c r="C77" s="75" t="s">
        <v>150</v>
      </c>
      <c r="D77" s="74" t="s">
        <v>198</v>
      </c>
      <c r="E77" s="75"/>
      <c r="F77" s="116" t="s">
        <v>199</v>
      </c>
      <c r="G77" s="117"/>
      <c r="H77" s="117"/>
      <c r="I77" s="117"/>
      <c r="J77" s="117"/>
      <c r="K77" s="118"/>
    </row>
    <row r="79" spans="2:11" ht="12.75">
      <c r="B79" s="67"/>
      <c r="C79" s="68"/>
      <c r="D79" s="68"/>
      <c r="E79" s="68"/>
      <c r="F79" s="113" t="s">
        <v>200</v>
      </c>
      <c r="G79" s="114"/>
      <c r="H79" s="115"/>
      <c r="I79" s="114" t="s">
        <v>201</v>
      </c>
      <c r="J79" s="114"/>
      <c r="K79" s="115"/>
    </row>
    <row r="80" spans="2:11" ht="12.75">
      <c r="B80" s="74"/>
      <c r="C80" s="75"/>
      <c r="D80" s="75"/>
      <c r="E80" s="75"/>
      <c r="F80" s="74"/>
      <c r="G80" s="75"/>
      <c r="H80" s="93"/>
      <c r="I80" s="101" t="s">
        <v>101</v>
      </c>
      <c r="J80" s="101"/>
      <c r="K80" s="102"/>
    </row>
    <row r="81" spans="2:11" ht="12.75">
      <c r="B81" s="80">
        <v>5</v>
      </c>
      <c r="C81" s="81"/>
      <c r="D81" s="80" t="s">
        <v>202</v>
      </c>
      <c r="E81" s="81"/>
      <c r="F81" s="103" t="s">
        <v>203</v>
      </c>
      <c r="G81" s="104"/>
      <c r="H81" s="105"/>
      <c r="I81" s="106" t="s">
        <v>204</v>
      </c>
      <c r="J81" s="107"/>
      <c r="K81" s="108"/>
    </row>
    <row r="83" ht="12.75">
      <c r="B83" t="s">
        <v>205</v>
      </c>
    </row>
    <row r="84" ht="12.75">
      <c r="B84" s="5" t="s">
        <v>206</v>
      </c>
    </row>
  </sheetData>
  <mergeCells count="10">
    <mergeCell ref="A1:K1"/>
    <mergeCell ref="A2:K2"/>
    <mergeCell ref="I80:K80"/>
    <mergeCell ref="F81:H81"/>
    <mergeCell ref="I81:K81"/>
    <mergeCell ref="F11:H11"/>
    <mergeCell ref="I11:K11"/>
    <mergeCell ref="F79:H79"/>
    <mergeCell ref="I79:K79"/>
    <mergeCell ref="F77:K77"/>
  </mergeCells>
  <printOptions horizontalCentered="1"/>
  <pageMargins left="0.53" right="0.5" top="1" bottom="1" header="0.5" footer="0.5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="75" zoomScaleNormal="75" workbookViewId="0" topLeftCell="A1">
      <selection activeCell="A37" sqref="A37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59.0039062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97" t="s">
        <v>0</v>
      </c>
      <c r="B1" s="119"/>
      <c r="C1" s="119"/>
      <c r="D1" s="119"/>
      <c r="E1" s="119"/>
      <c r="F1" s="120"/>
    </row>
    <row r="2" spans="1:6" ht="12.75">
      <c r="A2" s="125" t="s">
        <v>1</v>
      </c>
      <c r="B2" s="126"/>
      <c r="C2" s="126"/>
      <c r="D2" s="126"/>
      <c r="E2" s="126"/>
      <c r="F2" s="127"/>
    </row>
    <row r="3" spans="1:6" ht="15.75">
      <c r="A3" s="51"/>
      <c r="B3" s="1"/>
      <c r="C3" s="1"/>
      <c r="D3" s="1"/>
      <c r="E3" s="1"/>
      <c r="F3" s="1"/>
    </row>
    <row r="4" spans="1:6" ht="15.75">
      <c r="A4" s="121" t="s">
        <v>93</v>
      </c>
      <c r="B4" s="122"/>
      <c r="C4" s="122"/>
      <c r="D4" s="122"/>
      <c r="E4" s="122"/>
      <c r="F4" s="122"/>
    </row>
    <row r="5" spans="1:6" ht="12.75">
      <c r="A5" s="123" t="s">
        <v>94</v>
      </c>
      <c r="B5" s="124"/>
      <c r="C5" s="124"/>
      <c r="D5" s="124"/>
      <c r="E5" s="124"/>
      <c r="F5" s="124"/>
    </row>
    <row r="7" spans="4:6" ht="12.75">
      <c r="D7" s="52" t="s">
        <v>95</v>
      </c>
      <c r="E7" s="52"/>
      <c r="F7" s="52" t="s">
        <v>95</v>
      </c>
    </row>
    <row r="8" spans="4:6" ht="12.75">
      <c r="D8" s="52" t="s">
        <v>96</v>
      </c>
      <c r="E8" s="52"/>
      <c r="F8" s="52" t="s">
        <v>97</v>
      </c>
    </row>
    <row r="9" spans="4:6" ht="12.75">
      <c r="D9" s="52" t="s">
        <v>98</v>
      </c>
      <c r="E9" s="52"/>
      <c r="F9" s="52" t="s">
        <v>99</v>
      </c>
    </row>
    <row r="10" spans="4:6" ht="12.75">
      <c r="D10" s="52" t="s">
        <v>100</v>
      </c>
      <c r="E10" s="52"/>
      <c r="F10" s="52" t="s">
        <v>101</v>
      </c>
    </row>
    <row r="11" spans="4:6" ht="12.75">
      <c r="D11" s="52" t="s">
        <v>102</v>
      </c>
      <c r="E11" s="52"/>
      <c r="F11" s="53" t="s">
        <v>103</v>
      </c>
    </row>
    <row r="12" spans="4:6" ht="12.75">
      <c r="D12" s="52" t="s">
        <v>104</v>
      </c>
      <c r="E12" s="52"/>
      <c r="F12" s="52" t="s">
        <v>104</v>
      </c>
    </row>
    <row r="14" spans="1:6" ht="12.75">
      <c r="A14">
        <v>1</v>
      </c>
      <c r="B14" t="s">
        <v>105</v>
      </c>
      <c r="D14" s="54">
        <f>338165-117000</f>
        <v>221165</v>
      </c>
      <c r="F14" s="54">
        <v>239008</v>
      </c>
    </row>
    <row r="15" spans="4:6" ht="6" customHeight="1">
      <c r="D15" s="54"/>
      <c r="F15" s="54"/>
    </row>
    <row r="16" spans="1:6" ht="12.75">
      <c r="A16">
        <v>2</v>
      </c>
      <c r="B16" t="s">
        <v>106</v>
      </c>
      <c r="D16" s="54">
        <v>2887</v>
      </c>
      <c r="F16" s="54">
        <v>2887</v>
      </c>
    </row>
    <row r="17" spans="4:6" ht="6" customHeight="1">
      <c r="D17" s="54"/>
      <c r="F17" s="54"/>
    </row>
    <row r="18" spans="1:6" ht="12.75">
      <c r="A18">
        <v>3</v>
      </c>
      <c r="B18" t="s">
        <v>69</v>
      </c>
      <c r="D18" s="54">
        <f>117000</f>
        <v>117000</v>
      </c>
      <c r="F18" s="54">
        <f>117000</f>
        <v>117000</v>
      </c>
    </row>
    <row r="19" spans="4:6" ht="6" customHeight="1">
      <c r="D19" s="54"/>
      <c r="F19" s="54"/>
    </row>
    <row r="20" spans="1:6" ht="12.75">
      <c r="A20">
        <v>4</v>
      </c>
      <c r="B20" t="s">
        <v>107</v>
      </c>
      <c r="D20" s="54">
        <v>2753</v>
      </c>
      <c r="F20" s="54">
        <v>2874</v>
      </c>
    </row>
    <row r="21" spans="4:6" ht="6" customHeight="1">
      <c r="D21" s="54"/>
      <c r="F21" s="54"/>
    </row>
    <row r="22" spans="1:6" ht="12.75">
      <c r="A22">
        <v>5</v>
      </c>
      <c r="B22" t="s">
        <v>108</v>
      </c>
      <c r="D22" s="54">
        <v>3000</v>
      </c>
      <c r="F22" s="54">
        <v>2986</v>
      </c>
    </row>
    <row r="23" spans="4:6" ht="6" customHeight="1">
      <c r="D23" s="54"/>
      <c r="F23" s="54"/>
    </row>
    <row r="24" spans="1:6" ht="12.75">
      <c r="A24">
        <v>6</v>
      </c>
      <c r="B24" t="s">
        <v>109</v>
      </c>
      <c r="D24" s="54">
        <v>88899</v>
      </c>
      <c r="F24" s="54">
        <v>90874</v>
      </c>
    </row>
    <row r="25" spans="4:6" ht="6" customHeight="1">
      <c r="D25" s="54"/>
      <c r="F25" s="54"/>
    </row>
    <row r="26" spans="1:6" ht="12.75">
      <c r="A26">
        <v>7</v>
      </c>
      <c r="B26" t="s">
        <v>110</v>
      </c>
      <c r="D26" s="54">
        <f>105108-88899</f>
        <v>16209</v>
      </c>
      <c r="F26" s="54">
        <f>13118</f>
        <v>13118</v>
      </c>
    </row>
    <row r="27" spans="4:6" ht="6" customHeight="1">
      <c r="D27" s="54"/>
      <c r="F27" s="54"/>
    </row>
    <row r="28" spans="1:6" ht="12.75">
      <c r="A28">
        <v>8</v>
      </c>
      <c r="B28" t="s">
        <v>111</v>
      </c>
      <c r="D28" s="54">
        <v>392729</v>
      </c>
      <c r="F28" s="54">
        <v>178079</v>
      </c>
    </row>
    <row r="29" spans="4:6" ht="6" customHeight="1">
      <c r="D29" s="54"/>
      <c r="F29" s="54"/>
    </row>
    <row r="30" spans="1:6" ht="12.75">
      <c r="A30">
        <v>9</v>
      </c>
      <c r="B30" t="s">
        <v>112</v>
      </c>
      <c r="D30" s="54">
        <v>200201</v>
      </c>
      <c r="F30" s="54">
        <v>200201</v>
      </c>
    </row>
    <row r="31" spans="4:6" ht="12.75">
      <c r="D31" s="54"/>
      <c r="F31" s="54"/>
    </row>
    <row r="32" spans="1:6" ht="12.75">
      <c r="A32">
        <v>10</v>
      </c>
      <c r="B32" s="5" t="s">
        <v>113</v>
      </c>
      <c r="D32" s="54"/>
      <c r="F32" s="54"/>
    </row>
    <row r="33" spans="3:6" ht="18.75" customHeight="1">
      <c r="C33" s="55" t="s">
        <v>114</v>
      </c>
      <c r="D33" s="43">
        <v>81319</v>
      </c>
      <c r="F33" s="43">
        <v>50221</v>
      </c>
    </row>
    <row r="34" spans="3:6" ht="12.75">
      <c r="C34" s="56" t="s">
        <v>115</v>
      </c>
      <c r="D34" s="46">
        <v>39862</v>
      </c>
      <c r="F34" s="46">
        <f>36659</f>
        <v>36659</v>
      </c>
    </row>
    <row r="35" spans="3:6" ht="12.75">
      <c r="C35" s="56" t="s">
        <v>116</v>
      </c>
      <c r="D35" s="46">
        <v>122663</v>
      </c>
      <c r="F35" s="46">
        <v>1207149</v>
      </c>
    </row>
    <row r="36" spans="3:6" ht="12.75">
      <c r="C36" s="56" t="s">
        <v>117</v>
      </c>
      <c r="D36" s="46">
        <f>102069+2979</f>
        <v>105048</v>
      </c>
      <c r="F36" s="46">
        <v>100269</v>
      </c>
    </row>
    <row r="37" spans="3:6" ht="12.75">
      <c r="C37" s="56" t="s">
        <v>118</v>
      </c>
      <c r="D37" s="46">
        <v>1018550</v>
      </c>
      <c r="F37" s="46">
        <v>20302</v>
      </c>
    </row>
    <row r="38" spans="3:6" ht="12.75">
      <c r="C38" s="56" t="s">
        <v>119</v>
      </c>
      <c r="D38" s="57">
        <v>2539</v>
      </c>
      <c r="F38" s="57">
        <v>10026</v>
      </c>
    </row>
    <row r="39" spans="3:6" ht="4.5" customHeight="1">
      <c r="C39" s="56"/>
      <c r="D39" s="43"/>
      <c r="F39" s="43"/>
    </row>
    <row r="40" spans="3:6" ht="12.75">
      <c r="C40" s="56"/>
      <c r="D40" s="57">
        <f>SUM(D33:D39)</f>
        <v>1369981</v>
      </c>
      <c r="F40" s="57">
        <f>SUM(F33:F39)</f>
        <v>1424626</v>
      </c>
    </row>
    <row r="41" spans="4:6" ht="12.75">
      <c r="D41" s="54"/>
      <c r="F41" s="54"/>
    </row>
    <row r="42" spans="1:6" ht="12.75">
      <c r="A42">
        <v>11</v>
      </c>
      <c r="B42" s="5" t="s">
        <v>120</v>
      </c>
      <c r="D42" s="54"/>
      <c r="F42" s="54"/>
    </row>
    <row r="43" spans="3:6" ht="18.75" customHeight="1">
      <c r="C43" s="56" t="s">
        <v>121</v>
      </c>
      <c r="D43" s="43">
        <v>1211378</v>
      </c>
      <c r="F43" s="43">
        <v>1122442</v>
      </c>
    </row>
    <row r="44" spans="3:6" ht="12.75">
      <c r="C44" s="56" t="s">
        <v>122</v>
      </c>
      <c r="D44" s="46">
        <v>79747</v>
      </c>
      <c r="F44" s="46">
        <v>106408</v>
      </c>
    </row>
    <row r="45" spans="3:6" ht="12.75">
      <c r="C45" s="56" t="s">
        <v>123</v>
      </c>
      <c r="D45" s="46">
        <v>287405</v>
      </c>
      <c r="F45" s="46">
        <v>95090</v>
      </c>
    </row>
    <row r="46" spans="3:6" ht="12.75">
      <c r="C46" s="56" t="s">
        <v>124</v>
      </c>
      <c r="D46" s="46">
        <v>132466</v>
      </c>
      <c r="F46" s="46">
        <v>168658</v>
      </c>
    </row>
    <row r="47" spans="3:6" ht="12.75">
      <c r="C47" s="56" t="s">
        <v>125</v>
      </c>
      <c r="D47" s="46">
        <v>4677</v>
      </c>
      <c r="F47" s="46">
        <v>6434</v>
      </c>
    </row>
    <row r="48" spans="3:6" ht="12.75">
      <c r="C48" s="56" t="s">
        <v>12</v>
      </c>
      <c r="D48" s="57">
        <v>2881</v>
      </c>
      <c r="F48" s="57">
        <v>5077</v>
      </c>
    </row>
    <row r="49" spans="3:6" ht="6" customHeight="1">
      <c r="C49" s="56"/>
      <c r="D49" s="43"/>
      <c r="F49" s="31"/>
    </row>
    <row r="50" spans="3:6" ht="12.75">
      <c r="C50" s="56"/>
      <c r="D50" s="57">
        <f>SUM(D43:D49)</f>
        <v>1718554</v>
      </c>
      <c r="F50" s="57">
        <f>SUM(F43:F49)</f>
        <v>1504109</v>
      </c>
    </row>
    <row r="51" ht="12.75">
      <c r="D51" s="54"/>
    </row>
    <row r="52" spans="1:6" ht="12.75">
      <c r="A52">
        <v>12</v>
      </c>
      <c r="B52" s="5" t="s">
        <v>126</v>
      </c>
      <c r="D52" s="54">
        <f>D40-D50</f>
        <v>-348573</v>
      </c>
      <c r="F52" s="54">
        <f>F40-F50</f>
        <v>-79483</v>
      </c>
    </row>
    <row r="53" ht="9" customHeight="1">
      <c r="D53" s="54"/>
    </row>
    <row r="54" spans="4:6" ht="21.75" customHeight="1" thickBot="1">
      <c r="D54" s="58">
        <f>SUM(D14:D30)+D52</f>
        <v>696270</v>
      </c>
      <c r="F54" s="58">
        <f>SUM(F14:F30)+F52</f>
        <v>767544</v>
      </c>
    </row>
    <row r="55" ht="13.5" thickTop="1">
      <c r="D55" s="54"/>
    </row>
    <row r="56" spans="1:4" ht="12.75">
      <c r="A56">
        <v>13</v>
      </c>
      <c r="B56" s="5" t="s">
        <v>127</v>
      </c>
      <c r="D56" s="54"/>
    </row>
    <row r="57" spans="2:6" ht="12.75">
      <c r="B57" t="s">
        <v>128</v>
      </c>
      <c r="D57" s="54">
        <v>79129</v>
      </c>
      <c r="F57" s="54">
        <v>79129</v>
      </c>
    </row>
    <row r="58" spans="2:6" ht="12.75">
      <c r="B58" s="5" t="s">
        <v>129</v>
      </c>
      <c r="D58" s="54"/>
      <c r="F58" s="54"/>
    </row>
    <row r="59" spans="3:6" ht="12.75">
      <c r="C59" s="56" t="s">
        <v>130</v>
      </c>
      <c r="D59" s="54">
        <v>81309</v>
      </c>
      <c r="F59" s="54">
        <v>81309</v>
      </c>
    </row>
    <row r="60" spans="3:6" ht="12.75">
      <c r="C60" s="56" t="s">
        <v>131</v>
      </c>
      <c r="D60" s="54">
        <f>45424-6096</f>
        <v>39328</v>
      </c>
      <c r="F60" s="54">
        <v>42299</v>
      </c>
    </row>
    <row r="61" spans="3:6" ht="12.75">
      <c r="C61" s="56" t="s">
        <v>132</v>
      </c>
      <c r="D61" s="54">
        <v>3581</v>
      </c>
      <c r="F61" s="54">
        <v>4524</v>
      </c>
    </row>
    <row r="62" spans="3:6" ht="12.75">
      <c r="C62" s="56" t="s">
        <v>133</v>
      </c>
      <c r="D62" s="54">
        <v>70174</v>
      </c>
      <c r="F62" s="54">
        <v>55066</v>
      </c>
    </row>
    <row r="63" spans="3:6" ht="12.75">
      <c r="C63" s="56" t="s">
        <v>134</v>
      </c>
      <c r="D63" s="59">
        <v>6096</v>
      </c>
      <c r="F63" s="59">
        <f>6096</f>
        <v>6096</v>
      </c>
    </row>
    <row r="64" spans="4:6" ht="12.75">
      <c r="D64" s="54">
        <f>SUM(D57:D63)</f>
        <v>279617</v>
      </c>
      <c r="F64" s="54">
        <f>SUM(F57:F63)</f>
        <v>268423</v>
      </c>
    </row>
    <row r="65" spans="4:6" ht="12.75">
      <c r="D65" s="54"/>
      <c r="F65" s="54"/>
    </row>
    <row r="66" spans="1:6" ht="12.75">
      <c r="A66">
        <v>14</v>
      </c>
      <c r="B66" t="s">
        <v>135</v>
      </c>
      <c r="D66" s="54">
        <v>139068</v>
      </c>
      <c r="F66" s="54">
        <v>107020</v>
      </c>
    </row>
    <row r="67" spans="4:6" ht="6" customHeight="1">
      <c r="D67" s="54"/>
      <c r="F67" s="54"/>
    </row>
    <row r="68" spans="1:6" ht="12.75">
      <c r="A68">
        <v>15</v>
      </c>
      <c r="B68" t="s">
        <v>136</v>
      </c>
      <c r="D68" s="54">
        <v>252444</v>
      </c>
      <c r="F68" s="54">
        <v>361814</v>
      </c>
    </row>
    <row r="69" spans="4:6" ht="6" customHeight="1">
      <c r="D69" s="54"/>
      <c r="F69" s="54"/>
    </row>
    <row r="70" spans="1:6" ht="12.75">
      <c r="A70">
        <v>16</v>
      </c>
      <c r="B70" t="s">
        <v>137</v>
      </c>
      <c r="D70" s="54">
        <f>301+24840</f>
        <v>25141</v>
      </c>
      <c r="F70" s="54">
        <f>5447+24840</f>
        <v>30287</v>
      </c>
    </row>
    <row r="71" ht="12.75">
      <c r="D71" s="54"/>
    </row>
    <row r="72" spans="4:6" ht="21.75" customHeight="1" thickBot="1">
      <c r="D72" s="58">
        <f>SUM(D64:D71)</f>
        <v>696270</v>
      </c>
      <c r="F72" s="58">
        <f>SUM(F64:F71)</f>
        <v>767544</v>
      </c>
    </row>
    <row r="73" ht="13.5" thickTop="1"/>
    <row r="74" spans="1:6" ht="12.75">
      <c r="A74">
        <v>17</v>
      </c>
      <c r="B74" t="s">
        <v>138</v>
      </c>
      <c r="D74" s="60">
        <f>(D64-D20-D24-D26-D30)/D57*100</f>
        <v>-35.947629819661564</v>
      </c>
      <c r="F74" s="61">
        <f>(F64-F20-F24-F26-F30)/F57*100</f>
        <v>-48.83670967660403</v>
      </c>
    </row>
    <row r="77" ht="12.75">
      <c r="D77" s="62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5"/>
  <sheetViews>
    <sheetView workbookViewId="0" topLeftCell="A1">
      <selection activeCell="E22" sqref="E22"/>
    </sheetView>
  </sheetViews>
  <sheetFormatPr defaultColWidth="9.140625" defaultRowHeight="12.75"/>
  <cols>
    <col min="1" max="1" width="3.57421875" style="0" customWidth="1"/>
    <col min="2" max="2" width="45.421875" style="0" customWidth="1"/>
    <col min="3" max="3" width="13.00390625" style="0" customWidth="1"/>
    <col min="4" max="4" width="12.28125" style="0" customWidth="1"/>
    <col min="5" max="5" width="13.57421875" style="0" customWidth="1"/>
  </cols>
  <sheetData>
    <row r="1" ht="3.75" customHeight="1"/>
    <row r="2" spans="1:5" ht="15.75">
      <c r="A2" s="97" t="s">
        <v>0</v>
      </c>
      <c r="B2" s="98"/>
      <c r="C2" s="98"/>
      <c r="D2" s="98"/>
      <c r="E2" s="99"/>
    </row>
    <row r="3" spans="1:5" ht="12.75">
      <c r="A3" s="100" t="s">
        <v>1</v>
      </c>
      <c r="B3" s="101"/>
      <c r="C3" s="101"/>
      <c r="D3" s="101"/>
      <c r="E3" s="102"/>
    </row>
    <row r="4" spans="1:5" ht="12.75">
      <c r="A4" s="122"/>
      <c r="B4" s="122"/>
      <c r="C4" s="122"/>
      <c r="D4" s="122"/>
      <c r="E4" s="122"/>
    </row>
    <row r="5" spans="1:5" s="3" customFormat="1" ht="12.75">
      <c r="A5" s="128" t="s">
        <v>2</v>
      </c>
      <c r="B5" s="128"/>
      <c r="C5" s="128"/>
      <c r="D5" s="128"/>
      <c r="E5" s="128"/>
    </row>
    <row r="6" spans="1:5" s="3" customFormat="1" ht="12.75">
      <c r="A6" s="123" t="s">
        <v>3</v>
      </c>
      <c r="B6" s="123"/>
      <c r="C6" s="123"/>
      <c r="D6" s="123"/>
      <c r="E6" s="123"/>
    </row>
    <row r="7" spans="1:5" s="3" customFormat="1" ht="12.75">
      <c r="A7" s="129"/>
      <c r="B7" s="122"/>
      <c r="C7" s="122"/>
      <c r="D7" s="122"/>
      <c r="E7" s="122"/>
    </row>
    <row r="8" spans="1:5" s="7" customFormat="1" ht="12.75">
      <c r="A8" s="4">
        <v>1</v>
      </c>
      <c r="B8" s="5" t="s">
        <v>4</v>
      </c>
      <c r="C8" s="5"/>
      <c r="D8" s="6"/>
      <c r="E8" s="6"/>
    </row>
    <row r="9" spans="1:5" s="7" customFormat="1" ht="6" customHeight="1">
      <c r="A9" s="8"/>
      <c r="D9" s="6"/>
      <c r="E9" s="6"/>
    </row>
    <row r="10" spans="1:5" s="7" customFormat="1" ht="12.75">
      <c r="A10" s="8"/>
      <c r="B10" s="7" t="s">
        <v>5</v>
      </c>
      <c r="D10" s="6"/>
      <c r="E10" s="6"/>
    </row>
    <row r="11" spans="1:5" s="7" customFormat="1" ht="12.75">
      <c r="A11" s="8"/>
      <c r="B11" s="7" t="s">
        <v>6</v>
      </c>
      <c r="D11" s="6"/>
      <c r="E11" s="6"/>
    </row>
    <row r="12" spans="1:5" s="7" customFormat="1" ht="12.75">
      <c r="A12" s="8"/>
      <c r="B12" s="7" t="s">
        <v>7</v>
      </c>
      <c r="D12" s="6"/>
      <c r="E12" s="6"/>
    </row>
    <row r="13" spans="1:5" s="7" customFormat="1" ht="12.75">
      <c r="A13" s="4"/>
      <c r="B13" s="5"/>
      <c r="C13" s="5"/>
      <c r="D13" s="6"/>
      <c r="E13" s="6"/>
    </row>
    <row r="14" spans="1:5" s="7" customFormat="1" ht="12.75">
      <c r="A14" s="4">
        <v>2</v>
      </c>
      <c r="B14" s="5" t="s">
        <v>8</v>
      </c>
      <c r="C14" s="5"/>
      <c r="D14" s="6"/>
      <c r="E14" s="6"/>
    </row>
    <row r="15" spans="1:5" s="7" customFormat="1" ht="6" customHeight="1">
      <c r="A15" s="8"/>
      <c r="B15" s="5"/>
      <c r="C15" s="5"/>
      <c r="D15" s="6"/>
      <c r="E15" s="6"/>
    </row>
    <row r="16" spans="1:5" s="7" customFormat="1" ht="12.75">
      <c r="A16" s="8"/>
      <c r="B16" s="7" t="s">
        <v>9</v>
      </c>
      <c r="D16" s="6"/>
      <c r="E16" s="6"/>
    </row>
    <row r="17" spans="1:5" s="7" customFormat="1" ht="12.75">
      <c r="A17" s="8"/>
      <c r="D17" s="6"/>
      <c r="E17" s="6"/>
    </row>
    <row r="18" spans="1:5" s="7" customFormat="1" ht="12.75">
      <c r="A18" s="4">
        <v>3</v>
      </c>
      <c r="B18" s="5" t="s">
        <v>10</v>
      </c>
      <c r="C18" s="5"/>
      <c r="D18" s="6"/>
      <c r="E18" s="6"/>
    </row>
    <row r="19" spans="1:5" s="7" customFormat="1" ht="6" customHeight="1">
      <c r="A19" s="8"/>
      <c r="D19" s="6"/>
      <c r="E19" s="6"/>
    </row>
    <row r="20" spans="1:5" s="7" customFormat="1" ht="12.75">
      <c r="A20" s="8"/>
      <c r="B20" s="7" t="s">
        <v>11</v>
      </c>
      <c r="D20" s="6"/>
      <c r="E20" s="6"/>
    </row>
    <row r="21" spans="1:5" s="7" customFormat="1" ht="12.75">
      <c r="A21" s="8"/>
      <c r="D21" s="6"/>
      <c r="E21" s="6"/>
    </row>
    <row r="22" spans="1:5" s="5" customFormat="1" ht="12.75">
      <c r="A22" s="4">
        <v>4</v>
      </c>
      <c r="B22" s="5" t="s">
        <v>12</v>
      </c>
      <c r="D22" s="9"/>
      <c r="E22" s="9"/>
    </row>
    <row r="23" spans="1:5" s="7" customFormat="1" ht="6" customHeight="1">
      <c r="A23" s="8"/>
      <c r="D23" s="6"/>
      <c r="E23" s="6"/>
    </row>
    <row r="24" spans="1:5" s="7" customFormat="1" ht="12.75">
      <c r="A24" s="8"/>
      <c r="B24" s="7" t="s">
        <v>13</v>
      </c>
      <c r="D24" s="6"/>
      <c r="E24" s="6"/>
    </row>
    <row r="25" spans="1:5" s="7" customFormat="1" ht="12.75">
      <c r="A25" s="8"/>
      <c r="B25" s="7" t="s">
        <v>14</v>
      </c>
      <c r="D25" s="6"/>
      <c r="E25" s="6"/>
    </row>
    <row r="26" spans="1:5" s="7" customFormat="1" ht="12.75">
      <c r="A26" s="8"/>
      <c r="D26" s="6"/>
      <c r="E26" s="6"/>
    </row>
    <row r="27" spans="1:5" s="7" customFormat="1" ht="12.75">
      <c r="A27" s="4">
        <v>5</v>
      </c>
      <c r="B27" s="5" t="s">
        <v>15</v>
      </c>
      <c r="C27" s="5"/>
      <c r="D27" s="6"/>
      <c r="E27" s="6"/>
    </row>
    <row r="28" spans="1:5" s="7" customFormat="1" ht="6" customHeight="1">
      <c r="A28" s="4"/>
      <c r="D28" s="6"/>
      <c r="E28" s="6"/>
    </row>
    <row r="29" spans="1:5" s="7" customFormat="1" ht="12.75">
      <c r="A29" s="4"/>
      <c r="B29" s="7" t="s">
        <v>16</v>
      </c>
      <c r="D29" s="6"/>
      <c r="E29" s="6"/>
    </row>
    <row r="30" spans="1:5" s="7" customFormat="1" ht="12.75">
      <c r="A30" s="4"/>
      <c r="D30" s="6"/>
      <c r="E30" s="6"/>
    </row>
    <row r="31" spans="1:5" s="7" customFormat="1" ht="12.75">
      <c r="A31" s="4">
        <v>6</v>
      </c>
      <c r="B31" s="5" t="s">
        <v>17</v>
      </c>
      <c r="C31" s="5"/>
      <c r="D31" s="6"/>
      <c r="E31" s="6"/>
    </row>
    <row r="32" ht="6" customHeight="1"/>
    <row r="33" ht="12.75">
      <c r="B33" t="s">
        <v>18</v>
      </c>
    </row>
    <row r="34" spans="2:5" ht="12.75">
      <c r="B34" t="s">
        <v>19</v>
      </c>
      <c r="D34" s="10"/>
      <c r="E34" s="10"/>
    </row>
    <row r="35" spans="1:5" ht="12.75">
      <c r="A35" s="3"/>
      <c r="B35" s="11"/>
      <c r="C35" s="11"/>
      <c r="D35" s="12"/>
      <c r="E35" s="12"/>
    </row>
    <row r="36" spans="1:5" ht="12.75">
      <c r="A36" s="4">
        <v>7</v>
      </c>
      <c r="B36" s="5" t="s">
        <v>20</v>
      </c>
      <c r="C36" s="5"/>
      <c r="D36" s="6"/>
      <c r="E36" s="12"/>
    </row>
    <row r="37" spans="1:5" ht="6" customHeight="1">
      <c r="A37" s="8"/>
      <c r="B37" s="5"/>
      <c r="C37" s="5"/>
      <c r="D37" s="6"/>
      <c r="E37" s="12"/>
    </row>
    <row r="38" spans="1:5" ht="12.75">
      <c r="A38" s="8"/>
      <c r="B38" s="7" t="s">
        <v>21</v>
      </c>
      <c r="C38" s="7"/>
      <c r="D38" s="6"/>
      <c r="E38" s="12"/>
    </row>
    <row r="39" spans="1:5" ht="12.75">
      <c r="A39" s="8"/>
      <c r="B39" s="7" t="s">
        <v>22</v>
      </c>
      <c r="C39" s="7"/>
      <c r="D39" s="6"/>
      <c r="E39" s="12"/>
    </row>
    <row r="40" spans="1:5" ht="12.75">
      <c r="A40" s="8"/>
      <c r="B40" s="7"/>
      <c r="C40" s="7"/>
      <c r="D40" s="6"/>
      <c r="E40" s="12"/>
    </row>
    <row r="41" spans="1:5" ht="12.75">
      <c r="A41" s="4">
        <v>8</v>
      </c>
      <c r="B41" s="5" t="s">
        <v>23</v>
      </c>
      <c r="C41" s="5"/>
      <c r="D41" s="6"/>
      <c r="E41" s="12"/>
    </row>
    <row r="42" spans="1:5" ht="6" customHeight="1">
      <c r="A42" s="8"/>
      <c r="B42" s="7"/>
      <c r="C42" s="7"/>
      <c r="D42" s="6"/>
      <c r="E42" s="12"/>
    </row>
    <row r="43" spans="1:5" ht="12.75">
      <c r="A43" s="8"/>
      <c r="B43" s="7" t="s">
        <v>24</v>
      </c>
      <c r="C43" s="7"/>
      <c r="D43" s="6"/>
      <c r="E43" s="12"/>
    </row>
    <row r="44" spans="1:5" ht="12.75">
      <c r="A44" s="4"/>
      <c r="B44" s="7" t="s">
        <v>22</v>
      </c>
      <c r="C44" s="7"/>
      <c r="D44" s="9"/>
      <c r="E44" s="13"/>
    </row>
    <row r="45" spans="1:5" ht="12.75">
      <c r="A45" s="8"/>
      <c r="B45" s="7"/>
      <c r="C45" s="7"/>
      <c r="D45" s="6"/>
      <c r="E45" s="12"/>
    </row>
    <row r="46" spans="1:5" ht="12.75">
      <c r="A46" s="4">
        <v>9</v>
      </c>
      <c r="B46" s="5" t="s">
        <v>25</v>
      </c>
      <c r="C46" s="5"/>
      <c r="D46" s="6"/>
      <c r="E46" s="12"/>
    </row>
    <row r="47" spans="1:5" ht="6" customHeight="1">
      <c r="A47" s="8"/>
      <c r="B47" s="7"/>
      <c r="C47" s="7"/>
      <c r="D47" s="6"/>
      <c r="E47" s="12"/>
    </row>
    <row r="48" spans="1:5" ht="12.75">
      <c r="A48" s="3"/>
      <c r="B48" s="7" t="s">
        <v>26</v>
      </c>
      <c r="C48" s="7"/>
      <c r="D48" s="12"/>
      <c r="E48" s="12"/>
    </row>
    <row r="49" spans="1:5" ht="12.75">
      <c r="A49" s="3"/>
      <c r="B49" s="7" t="s">
        <v>27</v>
      </c>
      <c r="C49" s="7"/>
      <c r="D49" s="12"/>
      <c r="E49" s="12"/>
    </row>
    <row r="50" spans="1:5" ht="12.75">
      <c r="A50" s="3"/>
      <c r="B50" s="7" t="s">
        <v>28</v>
      </c>
      <c r="C50" s="7"/>
      <c r="D50" s="12"/>
      <c r="E50" s="12"/>
    </row>
    <row r="51" spans="1:5" ht="12.75">
      <c r="A51" s="3"/>
      <c r="B51" s="7"/>
      <c r="C51" s="7"/>
      <c r="D51" s="12"/>
      <c r="E51" s="12"/>
    </row>
    <row r="52" spans="1:5" ht="12.75">
      <c r="A52" s="4">
        <v>10</v>
      </c>
      <c r="B52" s="5" t="s">
        <v>29</v>
      </c>
      <c r="C52" s="5"/>
      <c r="D52" s="6"/>
      <c r="E52" s="6"/>
    </row>
    <row r="53" spans="1:5" ht="6.75" customHeight="1">
      <c r="A53" s="8"/>
      <c r="B53" s="7"/>
      <c r="C53" s="7"/>
      <c r="D53" s="6"/>
      <c r="E53" s="6"/>
    </row>
    <row r="54" spans="1:5" ht="12.75">
      <c r="A54" s="8"/>
      <c r="B54" s="7" t="s">
        <v>30</v>
      </c>
      <c r="C54" s="7"/>
      <c r="D54" s="6"/>
      <c r="E54" s="6"/>
    </row>
    <row r="55" spans="1:5" ht="12.75">
      <c r="A55" s="8"/>
      <c r="B55" s="7" t="s">
        <v>31</v>
      </c>
      <c r="C55" s="7"/>
      <c r="D55" s="6"/>
      <c r="E55" s="6"/>
    </row>
    <row r="56" spans="1:5" ht="45" customHeight="1">
      <c r="A56" s="3"/>
      <c r="B56" s="7"/>
      <c r="C56" s="7"/>
      <c r="D56" s="12"/>
      <c r="E56" s="12"/>
    </row>
    <row r="57" spans="1:5" ht="12.75">
      <c r="A57" s="128" t="s">
        <v>32</v>
      </c>
      <c r="B57" s="128"/>
      <c r="C57" s="128"/>
      <c r="D57" s="128"/>
      <c r="E57" s="128"/>
    </row>
    <row r="58" spans="1:5" ht="5.25" customHeight="1">
      <c r="A58" s="2"/>
      <c r="B58" s="2"/>
      <c r="C58" s="2"/>
      <c r="D58" s="2"/>
      <c r="E58" s="2"/>
    </row>
    <row r="59" spans="1:5" ht="15.75">
      <c r="A59" s="97" t="s">
        <v>0</v>
      </c>
      <c r="B59" s="98"/>
      <c r="C59" s="98"/>
      <c r="D59" s="98"/>
      <c r="E59" s="99"/>
    </row>
    <row r="60" spans="1:5" ht="12.75">
      <c r="A60" s="100" t="s">
        <v>1</v>
      </c>
      <c r="B60" s="101"/>
      <c r="C60" s="101"/>
      <c r="D60" s="101"/>
      <c r="E60" s="102"/>
    </row>
    <row r="61" spans="1:5" ht="12.75">
      <c r="A61" s="8"/>
      <c r="B61" s="7"/>
      <c r="C61" s="7"/>
      <c r="D61" s="6"/>
      <c r="E61" s="6"/>
    </row>
    <row r="62" spans="1:5" ht="18.75" customHeight="1">
      <c r="A62" s="4">
        <v>11</v>
      </c>
      <c r="B62" s="5" t="s">
        <v>33</v>
      </c>
      <c r="C62" s="5"/>
      <c r="D62" s="6"/>
      <c r="E62" s="6"/>
    </row>
    <row r="63" spans="1:5" ht="6.75" customHeight="1">
      <c r="A63" s="8"/>
      <c r="B63" s="7"/>
      <c r="C63" s="7"/>
      <c r="D63" s="6"/>
      <c r="E63" s="6"/>
    </row>
    <row r="64" spans="1:5" ht="12.75">
      <c r="A64" s="8"/>
      <c r="B64" s="7" t="s">
        <v>34</v>
      </c>
      <c r="C64" s="7"/>
      <c r="D64" s="6"/>
      <c r="E64" s="6"/>
    </row>
    <row r="65" spans="1:5" ht="12.75">
      <c r="A65" s="8"/>
      <c r="B65" s="7" t="s">
        <v>35</v>
      </c>
      <c r="C65" s="7"/>
      <c r="D65" s="6"/>
      <c r="E65" s="6"/>
    </row>
    <row r="66" spans="1:5" ht="12.75">
      <c r="A66" s="8"/>
      <c r="B66" s="7" t="s">
        <v>36</v>
      </c>
      <c r="C66" s="7"/>
      <c r="D66" s="7"/>
      <c r="E66" s="7"/>
    </row>
    <row r="67" spans="1:5" ht="12.75">
      <c r="A67" s="8"/>
      <c r="B67" s="7"/>
      <c r="C67" s="7"/>
      <c r="D67" s="7"/>
      <c r="E67" s="7"/>
    </row>
    <row r="68" spans="1:5" ht="12.75">
      <c r="A68" s="4">
        <v>12</v>
      </c>
      <c r="B68" s="5" t="s">
        <v>37</v>
      </c>
      <c r="C68" s="5"/>
      <c r="D68" s="7"/>
      <c r="E68" s="7"/>
    </row>
    <row r="69" spans="1:5" ht="6.75" customHeight="1">
      <c r="A69" s="7"/>
      <c r="B69" s="7"/>
      <c r="C69" s="7"/>
      <c r="D69" s="7"/>
      <c r="E69" s="7"/>
    </row>
    <row r="70" spans="1:5" ht="12.75">
      <c r="A70" s="7"/>
      <c r="B70" s="7" t="s">
        <v>38</v>
      </c>
      <c r="C70" s="7"/>
      <c r="D70" s="7"/>
      <c r="E70" s="7"/>
    </row>
    <row r="71" spans="1:5" ht="12.75">
      <c r="A71" s="7"/>
      <c r="B71" s="14"/>
      <c r="C71" s="15"/>
      <c r="D71" s="15"/>
      <c r="E71" s="16" t="s">
        <v>39</v>
      </c>
    </row>
    <row r="72" spans="1:5" ht="12.75">
      <c r="A72" s="7"/>
      <c r="B72" s="17" t="s">
        <v>40</v>
      </c>
      <c r="C72" s="18"/>
      <c r="D72" s="19"/>
      <c r="E72" s="20"/>
    </row>
    <row r="73" spans="1:5" ht="12.75">
      <c r="A73" s="7"/>
      <c r="B73" s="21" t="s">
        <v>41</v>
      </c>
      <c r="C73" s="19"/>
      <c r="D73" s="19"/>
      <c r="E73" s="22">
        <v>204036</v>
      </c>
    </row>
    <row r="74" spans="1:5" ht="12.75">
      <c r="A74" s="7"/>
      <c r="B74" s="21" t="s">
        <v>42</v>
      </c>
      <c r="C74" s="19"/>
      <c r="D74" s="19"/>
      <c r="E74" s="22">
        <v>48408</v>
      </c>
    </row>
    <row r="75" spans="1:5" ht="12.75">
      <c r="A75" s="7"/>
      <c r="B75" s="21"/>
      <c r="C75" s="19"/>
      <c r="D75" s="19"/>
      <c r="E75" s="22"/>
    </row>
    <row r="76" spans="1:5" ht="12.75">
      <c r="A76" s="7"/>
      <c r="B76" s="21" t="s">
        <v>43</v>
      </c>
      <c r="C76" s="19"/>
      <c r="D76" s="19"/>
      <c r="E76" s="23">
        <f>SUM(E73:E75)</f>
        <v>252444</v>
      </c>
    </row>
    <row r="77" spans="1:5" ht="12.75">
      <c r="A77" s="7"/>
      <c r="B77" s="21"/>
      <c r="C77" s="19"/>
      <c r="D77" s="19"/>
      <c r="E77" s="22"/>
    </row>
    <row r="78" spans="1:5" ht="12.75">
      <c r="A78" s="7"/>
      <c r="B78" s="17" t="s">
        <v>44</v>
      </c>
      <c r="C78" s="18"/>
      <c r="D78" s="19"/>
      <c r="E78" s="22"/>
    </row>
    <row r="79" spans="1:5" ht="12.75">
      <c r="A79" s="7"/>
      <c r="B79" s="21" t="s">
        <v>41</v>
      </c>
      <c r="C79" s="19"/>
      <c r="D79" s="19"/>
      <c r="E79" s="22">
        <v>247535</v>
      </c>
    </row>
    <row r="80" spans="1:5" ht="12.75">
      <c r="A80" s="7"/>
      <c r="B80" s="21" t="s">
        <v>42</v>
      </c>
      <c r="C80" s="19"/>
      <c r="D80" s="19"/>
      <c r="E80" s="22">
        <v>172336</v>
      </c>
    </row>
    <row r="81" spans="1:5" ht="12.75">
      <c r="A81" s="7"/>
      <c r="B81" s="21"/>
      <c r="C81" s="19"/>
      <c r="D81" s="19"/>
      <c r="E81" s="22"/>
    </row>
    <row r="82" spans="1:5" ht="13.5" thickBot="1">
      <c r="A82" s="7"/>
      <c r="B82" s="21" t="s">
        <v>43</v>
      </c>
      <c r="C82" s="19"/>
      <c r="D82" s="19"/>
      <c r="E82" s="23">
        <f>SUM(E79:E81)</f>
        <v>419871</v>
      </c>
    </row>
    <row r="83" spans="1:5" ht="21" customHeight="1" thickBot="1">
      <c r="A83" s="7"/>
      <c r="B83" s="24" t="s">
        <v>45</v>
      </c>
      <c r="C83" s="25"/>
      <c r="D83" s="25"/>
      <c r="E83" s="26">
        <f>E76+E82</f>
        <v>672315</v>
      </c>
    </row>
    <row r="84" spans="1:5" ht="12.75">
      <c r="A84" s="7"/>
      <c r="B84" s="7"/>
      <c r="C84" s="7"/>
      <c r="D84" s="7"/>
      <c r="E84" s="7"/>
    </row>
    <row r="85" spans="1:5" ht="12.75">
      <c r="A85" s="4">
        <v>13</v>
      </c>
      <c r="B85" s="5" t="s">
        <v>46</v>
      </c>
      <c r="C85" s="7"/>
      <c r="D85" s="7"/>
      <c r="E85" s="27"/>
    </row>
    <row r="86" spans="1:5" ht="6.75" customHeight="1">
      <c r="A86" s="8"/>
      <c r="B86" s="7"/>
      <c r="C86" s="7"/>
      <c r="D86" s="7"/>
      <c r="E86" s="7"/>
    </row>
    <row r="87" spans="1:5" ht="12.75">
      <c r="A87" s="8"/>
      <c r="B87" s="7" t="s">
        <v>47</v>
      </c>
      <c r="C87" s="7"/>
      <c r="D87" s="7"/>
      <c r="E87" s="7"/>
    </row>
    <row r="88" spans="1:5" ht="12.75">
      <c r="A88" s="8"/>
      <c r="B88" s="7"/>
      <c r="C88" s="7"/>
      <c r="D88" s="7"/>
      <c r="E88" s="2" t="s">
        <v>39</v>
      </c>
    </row>
    <row r="89" spans="1:5" ht="12.75">
      <c r="A89" s="8"/>
      <c r="B89" s="7" t="s">
        <v>48</v>
      </c>
      <c r="C89" s="7"/>
      <c r="D89" s="7"/>
      <c r="E89" s="28">
        <v>7200</v>
      </c>
    </row>
    <row r="90" spans="1:5" ht="12.75">
      <c r="A90" s="8"/>
      <c r="B90" s="7" t="s">
        <v>49</v>
      </c>
      <c r="C90" s="7"/>
      <c r="D90" s="7"/>
      <c r="E90" s="28"/>
    </row>
    <row r="91" spans="1:5" ht="12.75">
      <c r="A91" s="8"/>
      <c r="B91" s="7" t="s">
        <v>50</v>
      </c>
      <c r="C91" s="7"/>
      <c r="D91" s="7"/>
      <c r="E91" s="28">
        <v>10000</v>
      </c>
    </row>
    <row r="92" spans="1:5" ht="12.75">
      <c r="A92" s="8"/>
      <c r="B92" s="7" t="s">
        <v>51</v>
      </c>
      <c r="C92" s="7"/>
      <c r="D92" s="7"/>
      <c r="E92" s="28"/>
    </row>
    <row r="93" spans="1:5" ht="12.75">
      <c r="A93" s="8"/>
      <c r="B93" s="7" t="s">
        <v>52</v>
      </c>
      <c r="C93" s="7"/>
      <c r="D93" s="7"/>
      <c r="E93" s="29">
        <v>7600</v>
      </c>
    </row>
    <row r="94" spans="1:5" ht="4.5" customHeight="1">
      <c r="A94" s="8"/>
      <c r="B94" s="7"/>
      <c r="C94" s="7"/>
      <c r="D94" s="7"/>
      <c r="E94" s="28"/>
    </row>
    <row r="95" spans="1:5" ht="13.5" thickBot="1">
      <c r="A95" s="8"/>
      <c r="B95" s="7"/>
      <c r="C95" s="7"/>
      <c r="D95" s="7"/>
      <c r="E95" s="30">
        <f>SUM(E89:E94)</f>
        <v>24800</v>
      </c>
    </row>
    <row r="96" spans="1:5" ht="12.75">
      <c r="A96" s="8"/>
      <c r="B96" s="7"/>
      <c r="C96" s="7"/>
      <c r="D96" s="7"/>
      <c r="E96" s="7"/>
    </row>
    <row r="97" spans="1:5" ht="12.75">
      <c r="A97" s="4">
        <v>14</v>
      </c>
      <c r="B97" s="5" t="s">
        <v>53</v>
      </c>
      <c r="C97" s="7"/>
      <c r="D97" s="7"/>
      <c r="E97" s="7"/>
    </row>
    <row r="98" spans="1:5" ht="6.75" customHeight="1">
      <c r="A98" s="8"/>
      <c r="B98" s="7"/>
      <c r="C98" s="7"/>
      <c r="D98" s="7"/>
      <c r="E98" s="7"/>
    </row>
    <row r="99" spans="1:5" ht="12.75">
      <c r="A99" s="8"/>
      <c r="B99" s="7" t="s">
        <v>54</v>
      </c>
      <c r="C99" s="7"/>
      <c r="D99" s="7"/>
      <c r="E99" s="7"/>
    </row>
    <row r="100" spans="1:5" ht="12.75">
      <c r="A100" s="8"/>
      <c r="B100" s="7" t="s">
        <v>55</v>
      </c>
      <c r="C100" s="7"/>
      <c r="D100" s="7"/>
      <c r="E100" s="7"/>
    </row>
    <row r="101" spans="1:5" ht="12.75">
      <c r="A101" s="8"/>
      <c r="B101" s="7"/>
      <c r="C101" s="7"/>
      <c r="D101" s="7"/>
      <c r="E101" s="7"/>
    </row>
    <row r="102" spans="1:5" ht="12.75">
      <c r="A102" s="4">
        <v>15</v>
      </c>
      <c r="B102" s="5" t="s">
        <v>56</v>
      </c>
      <c r="C102" s="7"/>
      <c r="D102" s="7"/>
      <c r="E102" s="7"/>
    </row>
    <row r="103" spans="1:5" ht="6.75" customHeight="1">
      <c r="A103" s="8"/>
      <c r="B103" s="7"/>
      <c r="C103" s="7"/>
      <c r="D103" s="7"/>
      <c r="E103" s="7"/>
    </row>
    <row r="104" spans="1:5" ht="12.75">
      <c r="A104" s="8"/>
      <c r="B104" s="7" t="s">
        <v>57</v>
      </c>
      <c r="C104" s="7"/>
      <c r="D104" s="7"/>
      <c r="E104" s="7"/>
    </row>
    <row r="105" spans="1:5" ht="12.75">
      <c r="A105" s="8"/>
      <c r="B105" s="7"/>
      <c r="C105" s="7"/>
      <c r="D105" s="7"/>
      <c r="E105" s="7"/>
    </row>
    <row r="106" spans="1:5" ht="12.75">
      <c r="A106" s="8"/>
      <c r="B106" s="7"/>
      <c r="C106" s="7"/>
      <c r="D106" s="7"/>
      <c r="E106" s="7"/>
    </row>
    <row r="107" spans="1:5" ht="12.75">
      <c r="A107" s="8"/>
      <c r="B107" s="7"/>
      <c r="C107" s="7"/>
      <c r="D107" s="7"/>
      <c r="E107" s="7"/>
    </row>
    <row r="108" spans="1:5" ht="12.75">
      <c r="A108" s="8"/>
      <c r="B108" s="7"/>
      <c r="C108" s="7"/>
      <c r="D108" s="7"/>
      <c r="E108" s="7"/>
    </row>
    <row r="109" spans="1:5" ht="12.75">
      <c r="A109" s="8"/>
      <c r="B109" s="7"/>
      <c r="C109" s="7"/>
      <c r="D109" s="7"/>
      <c r="E109" s="7"/>
    </row>
    <row r="110" spans="1:5" ht="12.75">
      <c r="A110" s="8"/>
      <c r="B110" s="7"/>
      <c r="C110" s="7"/>
      <c r="D110" s="7"/>
      <c r="E110" s="7"/>
    </row>
    <row r="111" spans="1:5" ht="12.75">
      <c r="A111" s="8"/>
      <c r="B111" s="7"/>
      <c r="C111" s="7"/>
      <c r="D111" s="7"/>
      <c r="E111" s="7"/>
    </row>
    <row r="112" spans="1:5" ht="12.75">
      <c r="A112" s="8"/>
      <c r="B112" s="7"/>
      <c r="C112" s="7"/>
      <c r="D112" s="7"/>
      <c r="E112" s="7"/>
    </row>
    <row r="113" spans="1:5" ht="12.75">
      <c r="A113" s="128" t="s">
        <v>58</v>
      </c>
      <c r="B113" s="128"/>
      <c r="C113" s="128"/>
      <c r="D113" s="128"/>
      <c r="E113" s="128"/>
    </row>
    <row r="114" spans="1:5" ht="4.5" customHeight="1">
      <c r="A114" s="8"/>
      <c r="B114" s="7"/>
      <c r="C114" s="7"/>
      <c r="D114" s="7"/>
      <c r="E114" s="7"/>
    </row>
    <row r="115" spans="1:5" ht="15.75">
      <c r="A115" s="97" t="s">
        <v>0</v>
      </c>
      <c r="B115" s="98"/>
      <c r="C115" s="98"/>
      <c r="D115" s="98"/>
      <c r="E115" s="99"/>
    </row>
    <row r="116" spans="1:5" ht="12.75">
      <c r="A116" s="100" t="s">
        <v>1</v>
      </c>
      <c r="B116" s="101"/>
      <c r="C116" s="101"/>
      <c r="D116" s="101"/>
      <c r="E116" s="102"/>
    </row>
    <row r="117" spans="1:5" ht="12.75">
      <c r="A117" s="8"/>
      <c r="B117" s="7"/>
      <c r="C117" s="7"/>
      <c r="D117" s="7"/>
      <c r="E117" s="7"/>
    </row>
    <row r="118" spans="1:2" ht="12.75">
      <c r="A118" s="4">
        <v>16</v>
      </c>
      <c r="B118" s="5" t="s">
        <v>59</v>
      </c>
    </row>
    <row r="119" spans="1:2" ht="6.75" customHeight="1">
      <c r="A119" s="4"/>
      <c r="B119" s="5"/>
    </row>
    <row r="120" spans="2:5" ht="12.75">
      <c r="B120" s="31"/>
      <c r="C120" s="32" t="s">
        <v>60</v>
      </c>
      <c r="D120" s="16" t="s">
        <v>61</v>
      </c>
      <c r="E120" s="33" t="s">
        <v>62</v>
      </c>
    </row>
    <row r="121" spans="2:5" ht="12.75">
      <c r="B121" s="34"/>
      <c r="C121" s="35"/>
      <c r="D121" s="36" t="s">
        <v>63</v>
      </c>
      <c r="E121" s="37" t="s">
        <v>64</v>
      </c>
    </row>
    <row r="122" spans="2:5" ht="12.75">
      <c r="B122" s="34"/>
      <c r="C122" s="35"/>
      <c r="D122" s="36" t="s">
        <v>12</v>
      </c>
      <c r="E122" s="37"/>
    </row>
    <row r="123" spans="2:5" ht="12.75">
      <c r="B123" s="38"/>
      <c r="C123" s="39" t="s">
        <v>39</v>
      </c>
      <c r="D123" s="40" t="s">
        <v>39</v>
      </c>
      <c r="E123" s="41" t="s">
        <v>39</v>
      </c>
    </row>
    <row r="124" spans="2:5" ht="18.75" customHeight="1">
      <c r="B124" s="42" t="s">
        <v>65</v>
      </c>
      <c r="C124" s="43">
        <v>13065</v>
      </c>
      <c r="D124" s="44">
        <v>-2733</v>
      </c>
      <c r="E124" s="43">
        <v>42958</v>
      </c>
    </row>
    <row r="125" spans="2:5" ht="12.75">
      <c r="B125" s="45" t="s">
        <v>66</v>
      </c>
      <c r="C125" s="46">
        <v>4389</v>
      </c>
      <c r="D125" s="47">
        <v>9</v>
      </c>
      <c r="E125" s="46">
        <v>8316</v>
      </c>
    </row>
    <row r="126" spans="2:5" ht="12.75">
      <c r="B126" s="45" t="s">
        <v>67</v>
      </c>
      <c r="C126" s="46">
        <v>321423</v>
      </c>
      <c r="D126" s="47">
        <v>52008</v>
      </c>
      <c r="E126" s="46">
        <v>1615269</v>
      </c>
    </row>
    <row r="127" spans="2:5" ht="12.75">
      <c r="B127" s="45" t="s">
        <v>68</v>
      </c>
      <c r="C127" s="46">
        <v>36308</v>
      </c>
      <c r="D127" s="47">
        <v>-2812</v>
      </c>
      <c r="E127" s="46">
        <v>613871</v>
      </c>
    </row>
    <row r="128" spans="2:5" ht="12.75">
      <c r="B128" s="45" t="s">
        <v>69</v>
      </c>
      <c r="C128" s="46">
        <v>4400</v>
      </c>
      <c r="D128" s="47">
        <v>-125</v>
      </c>
      <c r="E128" s="46">
        <v>134061</v>
      </c>
    </row>
    <row r="129" spans="2:5" ht="12.75">
      <c r="B129" s="45" t="s">
        <v>70</v>
      </c>
      <c r="C129" s="46">
        <v>0</v>
      </c>
      <c r="D129" s="47">
        <v>0</v>
      </c>
      <c r="E129" s="46">
        <v>348</v>
      </c>
    </row>
    <row r="130" spans="2:5" s="5" customFormat="1" ht="21.75" customHeight="1">
      <c r="B130" s="48" t="s">
        <v>45</v>
      </c>
      <c r="C130" s="49">
        <f>SUM(C124:C129)</f>
        <v>379585</v>
      </c>
      <c r="D130" s="50">
        <f>SUM(D124:D129)</f>
        <v>46347</v>
      </c>
      <c r="E130" s="49">
        <f>SUM(E124:E129)</f>
        <v>2414823</v>
      </c>
    </row>
    <row r="132" spans="1:2" ht="19.5" customHeight="1">
      <c r="A132" s="4">
        <v>17</v>
      </c>
      <c r="B132" s="5" t="s">
        <v>71</v>
      </c>
    </row>
    <row r="133" ht="6" customHeight="1">
      <c r="A133" s="4"/>
    </row>
    <row r="134" spans="1:2" ht="12.75">
      <c r="A134" s="4"/>
      <c r="B134" t="s">
        <v>72</v>
      </c>
    </row>
    <row r="135" ht="12.75">
      <c r="A135" s="4"/>
    </row>
    <row r="136" spans="1:2" ht="12.75">
      <c r="A136" s="4">
        <v>18</v>
      </c>
      <c r="B136" s="5" t="s">
        <v>73</v>
      </c>
    </row>
    <row r="137" ht="6" customHeight="1">
      <c r="A137" s="4"/>
    </row>
    <row r="138" spans="1:2" ht="12.75">
      <c r="A138" s="4"/>
      <c r="B138" t="s">
        <v>74</v>
      </c>
    </row>
    <row r="139" ht="12.75">
      <c r="A139" s="4"/>
    </row>
    <row r="140" spans="1:2" ht="12.75">
      <c r="A140" s="4">
        <v>19</v>
      </c>
      <c r="B140" s="5" t="s">
        <v>75</v>
      </c>
    </row>
    <row r="141" spans="1:2" ht="6" customHeight="1">
      <c r="A141" s="4"/>
      <c r="B141" s="5"/>
    </row>
    <row r="142" spans="1:2" ht="12.75">
      <c r="A142" s="4"/>
      <c r="B142" s="7" t="s">
        <v>76</v>
      </c>
    </row>
    <row r="143" spans="1:2" ht="12.75">
      <c r="A143" s="4"/>
      <c r="B143" s="7" t="s">
        <v>77</v>
      </c>
    </row>
    <row r="144" spans="1:2" ht="12.75">
      <c r="A144" s="4"/>
      <c r="B144" t="s">
        <v>78</v>
      </c>
    </row>
    <row r="145" ht="12.75">
      <c r="A145" s="4"/>
    </row>
    <row r="146" spans="1:2" ht="12.75">
      <c r="A146" s="4">
        <v>20</v>
      </c>
      <c r="B146" s="5" t="s">
        <v>79</v>
      </c>
    </row>
    <row r="147" ht="6" customHeight="1">
      <c r="A147" s="4"/>
    </row>
    <row r="148" spans="1:2" ht="12.75">
      <c r="A148" s="4"/>
      <c r="B148" t="s">
        <v>80</v>
      </c>
    </row>
    <row r="149" ht="12.75">
      <c r="A149" s="4"/>
    </row>
    <row r="150" spans="1:2" ht="12.75">
      <c r="A150" s="4">
        <v>21</v>
      </c>
      <c r="B150" s="5" t="s">
        <v>81</v>
      </c>
    </row>
    <row r="151" ht="6" customHeight="1">
      <c r="A151" s="4"/>
    </row>
    <row r="152" spans="1:2" ht="12.75">
      <c r="A152" s="4"/>
      <c r="B152" t="s">
        <v>82</v>
      </c>
    </row>
    <row r="153" spans="1:2" ht="12.75">
      <c r="A153" s="4"/>
      <c r="B153" t="s">
        <v>22</v>
      </c>
    </row>
    <row r="154" ht="12.75">
      <c r="A154" s="4"/>
    </row>
    <row r="155" spans="1:2" ht="12.75" hidden="1">
      <c r="A155" s="4">
        <v>22</v>
      </c>
      <c r="B155" s="5" t="s">
        <v>83</v>
      </c>
    </row>
    <row r="156" ht="6" customHeight="1" hidden="1"/>
    <row r="157" ht="12.75" hidden="1">
      <c r="B157" t="s">
        <v>84</v>
      </c>
    </row>
    <row r="158" ht="12.75" hidden="1">
      <c r="B158" t="s">
        <v>85</v>
      </c>
    </row>
    <row r="159" ht="12.75" hidden="1">
      <c r="B159" t="s">
        <v>86</v>
      </c>
    </row>
    <row r="160" ht="12.75" hidden="1">
      <c r="B160" t="s">
        <v>87</v>
      </c>
    </row>
    <row r="161" ht="12.75" hidden="1">
      <c r="B161" t="s">
        <v>88</v>
      </c>
    </row>
    <row r="168" ht="12.75">
      <c r="A168" s="5" t="s">
        <v>89</v>
      </c>
    </row>
    <row r="169" ht="12.75">
      <c r="A169" s="5" t="s">
        <v>90</v>
      </c>
    </row>
    <row r="170" ht="12.75">
      <c r="A170" s="5"/>
    </row>
    <row r="171" ht="12.75">
      <c r="A171" s="5" t="s">
        <v>91</v>
      </c>
    </row>
    <row r="172" ht="12.75">
      <c r="A172" s="5"/>
    </row>
    <row r="173" ht="12.75">
      <c r="A173" s="5"/>
    </row>
    <row r="174" ht="12.75">
      <c r="A174" s="5"/>
    </row>
    <row r="175" spans="1:5" ht="12.75">
      <c r="A175" s="128" t="s">
        <v>92</v>
      </c>
      <c r="B175" s="128"/>
      <c r="C175" s="128"/>
      <c r="D175" s="128"/>
      <c r="E175" s="128"/>
    </row>
  </sheetData>
  <mergeCells count="13">
    <mergeCell ref="A4:E4"/>
    <mergeCell ref="A3:E3"/>
    <mergeCell ref="A2:E2"/>
    <mergeCell ref="A57:E57"/>
    <mergeCell ref="A5:E5"/>
    <mergeCell ref="A6:E6"/>
    <mergeCell ref="A7:E7"/>
    <mergeCell ref="A175:E175"/>
    <mergeCell ref="A59:E59"/>
    <mergeCell ref="A60:E60"/>
    <mergeCell ref="A113:E113"/>
    <mergeCell ref="A115:E115"/>
    <mergeCell ref="A116:E116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  <rowBreaks count="2" manualBreakCount="2">
    <brk id="57" max="4" man="1"/>
    <brk id="1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PSCI</cp:lastModifiedBy>
  <dcterms:created xsi:type="dcterms:W3CDTF">1999-11-26T08:09:15Z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